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<sst xmlns="http://schemas.openxmlformats.org/spreadsheetml/2006/main" uniqueCount="1547">
  <si>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</si>
  <si>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</si>
  <si>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</si>
  <si>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</si>
  <si>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</si>
  <si>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</si>
  <si>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</si>
  <si>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</si>
  <si>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</si>
  <si>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</si>
  <si>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</si>
  <si>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</si>
  <si>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</si>
  <si>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</si>
  <si>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</si>
  <si>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</si>
  <si>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</si>
  <si>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</si>
  <si>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</si>
  <si>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</si>
  <si>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</si>
  <si>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</si>
  <si>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</si>
  <si>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</si>
  <si>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</si>
  <si>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</si>
  <si>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</si>
  <si>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</si>
  <si>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</si>
  <si>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</si>
  <si>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</si>
  <si>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</si>
  <si>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</si>
  <si>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</si>
  <si>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</si>
  <si>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</si>
  <si>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</si>
  <si>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</si>
  <si>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</si>
  <si>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</si>
  <si>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</si>
  <si>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</si>
  <si>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</si>
  <si>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</si>
  <si>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</si>
  <si>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</si>
  <si>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</si>
  <si>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</si>
  <si>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</si>
  <si>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</si>
  <si>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</si>
  <si>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</si>
  <si>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</si>
  <si>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</si>
  <si>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</si>
  <si>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</si>
  <si>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</si>
  <si>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</si>
  <si>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</si>
  <si>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</si>
  <si>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</si>
  <si>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</si>
  <si>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</si>
  <si>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</si>
  <si>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</si>
  <si>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</si>
  <si>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</si>
  <si>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</si>
  <si>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</si>
  <si>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</si>
  <si>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</si>
  <si>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</si>
  <si>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</si>
  <si>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</si>
  <si>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</si>
  <si>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</si>
  <si>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MBA-APM</t>
  </si>
  <si>
    <t>2025-2027</t>
  </si>
  <si>
    <t>H2550001</t>
  </si>
  <si>
    <t>ABDUL</t>
  </si>
  <si>
    <t>KHADAR</t>
  </si>
  <si>
    <t>FURQUAN</t>
  </si>
  <si>
    <t>Abdul Khadar Furquan</t>
  </si>
  <si>
    <t>abdulkhadarfurquan7@gmail.com</t>
  </si>
  <si>
    <t>h2550001@student.nicmar.ac.in</t>
  </si>
  <si>
    <t>Male</t>
  </si>
  <si>
    <t>13-Nov-2002</t>
  </si>
  <si>
    <t>Single</t>
  </si>
  <si>
    <t>English, Hindi,Kannada</t>
  </si>
  <si>
    <t xml:space="preserve">Music, travelling </t>
  </si>
  <si>
    <t>B+</t>
  </si>
  <si>
    <t>3654 5576 6189</t>
  </si>
  <si>
    <t>KHAJA MOINODDIN</t>
  </si>
  <si>
    <t>GOVERNMENT EMPLOYEE</t>
  </si>
  <si>
    <t>SHAMIM BEGUM</t>
  </si>
  <si>
    <t>HOME MAKER</t>
  </si>
  <si>
    <t>ISLAMABAD COLONY NEAR LITTLE FLOWER SCHOOL 11 CROSS</t>
  </si>
  <si>
    <t>Gulbarga</t>
  </si>
  <si>
    <t>Karnataka</t>
  </si>
  <si>
    <t>NA</t>
  </si>
  <si>
    <t>GOOD SHEPERED ENGLISH MEDIUM HIGH SCHOOL</t>
  </si>
  <si>
    <t>KARNATAKA SECONDARY EDUCATION EXAMINATION BOARD, KALABURGI, KARNATAKA</t>
  </si>
  <si>
    <t>2017-Jun</t>
  </si>
  <si>
    <t>2018-Apr</t>
  </si>
  <si>
    <t>CIVIL ENGINEERING</t>
  </si>
  <si>
    <t>KALLERAWAN CHARITABLE TRUST (KCT) POLYTECHNIC, KALABURGI, KARNATAKA</t>
  </si>
  <si>
    <t>2018-Jul</t>
  </si>
  <si>
    <t>2021-May</t>
  </si>
  <si>
    <t>VISVESVARAYA TECHNOLOGICAL UNIVERSITY, BELAGAVI</t>
  </si>
  <si>
    <t>POOJYA DODDAPPA APPA COLLEGE OF ENGINEERING KALABURGI, KARNATAKA</t>
  </si>
  <si>
    <t>Bachelor of Engineering (B.E.)</t>
  </si>
  <si>
    <t>Civil Engineering</t>
  </si>
  <si>
    <t>2021-Aug</t>
  </si>
  <si>
    <t>2024-Aug</t>
  </si>
  <si>
    <t>AutoCAD,MS Office,MS Project,Primavera,REVIT</t>
  </si>
  <si>
    <t>RAMTEJA CONSTRUCTION PVT. LTD | SITE AND PLANNING ENGINEER | Hyderabad | May 2026 | Jul 2026 | 8 Weeks | Campus Internship
HOME TECH CONSULTING ENGINEER'S | JUNIOR VALUATION ENGINEER | Kalaburgi, Karnataka | Jan 2025 | Jun 2025 | 25 Weeks
POOJYA DODDAPPA APPA COLLEGE OF ENGINEERING | TRANSPORTATION ENGINEERING | KALABURGI | Jul 2023 | Jun 2024 | 52 Weeks</t>
  </si>
  <si>
    <t>REVIT</t>
  </si>
  <si>
    <t>Verified</t>
  </si>
  <si>
    <t>H2550002</t>
  </si>
  <si>
    <t>ARANGI</t>
  </si>
  <si>
    <t>ASHOK</t>
  </si>
  <si>
    <t>Arangi Ashok</t>
  </si>
  <si>
    <t>arangiashok21@gmail.com</t>
  </si>
  <si>
    <t>h2550002@student.nicmar.ac.in</t>
  </si>
  <si>
    <t>21-Apr-2003</t>
  </si>
  <si>
    <t>English , Telugu ,Hindi</t>
  </si>
  <si>
    <t>PLAYING CRICKET VOLLEY BALL,MEDIATION &amp;YOGA,Traveling</t>
  </si>
  <si>
    <t>O+</t>
  </si>
  <si>
    <t>7225 7710 7922</t>
  </si>
  <si>
    <t>ARANGI GOVINDA RAO</t>
  </si>
  <si>
    <t>FARMER</t>
  </si>
  <si>
    <t>ARANGI VENKATANARASAMMA</t>
  </si>
  <si>
    <t>HOUSE WIFE</t>
  </si>
  <si>
    <t>1-27 , KOTTURU SAIRIGAM , GARA MANDAL , SRIKAKULAM</t>
  </si>
  <si>
    <t>Srikakulam</t>
  </si>
  <si>
    <t>Andhra Pradesh</t>
  </si>
  <si>
    <t>SANTHINIKETAN SCHOOL</t>
  </si>
  <si>
    <t>BOARD OF SECONDARY EDUCATION</t>
  </si>
  <si>
    <t>2017-Jul</t>
  </si>
  <si>
    <t>2018-Mar</t>
  </si>
  <si>
    <t>GAYATRI JUNIOR COLLEGE</t>
  </si>
  <si>
    <t>BOARD OF INTERMEDIATE EDUCATION</t>
  </si>
  <si>
    <t>Science (PCM)</t>
  </si>
  <si>
    <t>2020-Mar</t>
  </si>
  <si>
    <t>JAWAHARLAL NEHRU TECHNOLOGICAL UNIVERSITY, KAKINADA</t>
  </si>
  <si>
    <t>SAGI RAMA KRISHNAM RAJU ENGINEERING COLLEGE</t>
  </si>
  <si>
    <t>Bachelor of Technology (B.Tech)</t>
  </si>
  <si>
    <t>2021-Jan</t>
  </si>
  <si>
    <t>2024-Apr</t>
  </si>
  <si>
    <t>AutoCAD,MS Office,MS PROJECT,PRIMAVERA</t>
  </si>
  <si>
    <t>NCC LIMITED | JUNIOR ENGINEER | HARYANA SONIPAT | May 2024 | Jul 2025 | 1 Years, 2 Months, 15 Days | 3.19</t>
  </si>
  <si>
    <t>14 month(s)</t>
  </si>
  <si>
    <t>APCRDA  | Intern | Amaravathi  | May 2026 | Jul 2026 | 10 Weeks | Campus Internship
ASCENT CS GLOBAL | TRANIEE | BHIMAVARAM | Jul 2022 | Sep 2022 | 8 Weeks
SAGI RAMA KRISHNAM RAJU ENGINEERING COLLEGE | DURABILITY STUDY | BHIMAVARAM | Jan 2024 | Apr 2024 | 12 Weeks</t>
  </si>
  <si>
    <t>H2550003</t>
  </si>
  <si>
    <t>AYESHA</t>
  </si>
  <si>
    <t>MEHNOOR</t>
  </si>
  <si>
    <t>Ayesha Mehnoor</t>
  </si>
  <si>
    <t>ayesha92410@gmail.com</t>
  </si>
  <si>
    <t>h2550003@student.nicmar.ac.in</t>
  </si>
  <si>
    <t>Female</t>
  </si>
  <si>
    <t>09-Nov-2003</t>
  </si>
  <si>
    <t>English, Hindi, Telugu</t>
  </si>
  <si>
    <t>Dancing,Singing,Painting</t>
  </si>
  <si>
    <t>A+</t>
  </si>
  <si>
    <t>7379 0548 9855</t>
  </si>
  <si>
    <t>LATE MOHAMMED VAZIR SAHEB</t>
  </si>
  <si>
    <t>GENERAL MANAGER</t>
  </si>
  <si>
    <t>SHAHANAZ BEGUM</t>
  </si>
  <si>
    <t>RETIRED TEACHER</t>
  </si>
  <si>
    <t>302 SWATHI HOMES_x000D_
JAYA PRAKASH NAGAR</t>
  </si>
  <si>
    <t>Hyderabad</t>
  </si>
  <si>
    <t>Telangana</t>
  </si>
  <si>
    <t>SLATE THE SCHOOL</t>
  </si>
  <si>
    <t>BOARD OF SECONDARY EDUCATION, TELANGANA, INDIA</t>
  </si>
  <si>
    <t>2018-Jun</t>
  </si>
  <si>
    <t>2019-Mar</t>
  </si>
  <si>
    <t>PAGE JUNIOR COLLEGE</t>
  </si>
  <si>
    <t>TELANGANA STATE BOARD OF INTERMEDIATE EDUCATION</t>
  </si>
  <si>
    <t>2019-Jun</t>
  </si>
  <si>
    <t>2021-Jun</t>
  </si>
  <si>
    <t>OSMANIA UNIVERSITY</t>
  </si>
  <si>
    <t>ST. MARYS COLLEGE, HYDERABAD, TELANGANA</t>
  </si>
  <si>
    <t>Bachelor of Business Administration (BBA)</t>
  </si>
  <si>
    <t>Marketing</t>
  </si>
  <si>
    <t>2021-Oct</t>
  </si>
  <si>
    <t>MS Office,MS Project,Primavera,SAP MM,Microsoft Power BI,Project Management,Data Analysis,Project Scheduling,Procurement &amp; Purchase Order Management,Advanced Microsoft Excel, Market Research, Reporting &amp; Documentation,Business Analysis,Data Visualization</t>
  </si>
  <si>
    <t>Shapoorji Pallonji | PURCHASING &amp; PROCUREMENT INTERN | HYDERABAD | May 2026 | Jul 2026 | 8 Weeks | Campus Internship
Sapience | Marketing executive | Hyderabad | Sep 2022 | Oct 2022 | 4 Weeks
ST. MARYS COLLEGE | MARKETING STRATEGIES | HYDERABAD | Oct 2023 | May 2024 | 34 Weeks</t>
  </si>
  <si>
    <t>Advanced Digital Marketing Course
Introduction to Psychology
Customer service essentials
Supply Chain Management
Foundations of Management
Essentials of Entrepreneurial Skills
Ethics in Engineering Practice
Design, Technology and Innovation</t>
  </si>
  <si>
    <t>H2550004</t>
  </si>
  <si>
    <t>BOPPURI</t>
  </si>
  <si>
    <t>VAMSI</t>
  </si>
  <si>
    <t>Boppuri Vamsi</t>
  </si>
  <si>
    <t>vamsiboppuri98@gmail.com</t>
  </si>
  <si>
    <t>h2550004@student.nicmar.ac.in</t>
  </si>
  <si>
    <t>25-Dec-2002</t>
  </si>
  <si>
    <t>TELUGU , HINDI , ENGLISH</t>
  </si>
  <si>
    <t>LISTENING MUSIC,WATCHING MOVIES,GYM,PLAYING GAMES,READING BOOKS</t>
  </si>
  <si>
    <t>A-</t>
  </si>
  <si>
    <t>4483 8407 5004</t>
  </si>
  <si>
    <t>BOPPURI MADHU BABU</t>
  </si>
  <si>
    <t>MEDICAL MANAGEMENT</t>
  </si>
  <si>
    <t>BOPPURI RAMA DEVI</t>
  </si>
  <si>
    <t>BEAUTICIAN</t>
  </si>
  <si>
    <t>Srinivas Nagar 2nd Street, Maypadugate Nellore 524002</t>
  </si>
  <si>
    <t>Nellore</t>
  </si>
  <si>
    <t>ST.ANTONY'S E.M HIGH SCHOOL , NELLORE-524002</t>
  </si>
  <si>
    <t>BOARD OF SECONDARY EDUACATION</t>
  </si>
  <si>
    <t>2015-Sep</t>
  </si>
  <si>
    <t>NARAYANA JUNIOR COLLEGE , NELLORE-524002</t>
  </si>
  <si>
    <t>JAWAHARLAL NEHRU TECHNOLOGICAL UNIVERSITY ANANTAPUR</t>
  </si>
  <si>
    <t>NARAYANA ENGINEERING COLLEGE, NELLORE-524002</t>
  </si>
  <si>
    <t>2020-Aug</t>
  </si>
  <si>
    <t>Project Management &amp; Controls , ERP, BIM &amp; Design,Project Tools,Project Management Concepts, Revit , AutoCAD, Excel , MS.Office , Oracle P6</t>
  </si>
  <si>
    <t>Highbar Technocrat Limited | SAP - Project System  | MSN Realty, Hyderabad | May 2026 | Jul 2026 | 8 Weeks | Campus Internship
NARAYANA ENGINEERING COLLAGE | COMPARISION STUDY OF ANALYSIS AND DESIGN OF STRUCTURAL ELEMENT BY USING  STAAD PRO  | NELLORE | Oct 2023 | Jun 2024 | 35 Weeks</t>
  </si>
  <si>
    <t>H2550005</t>
  </si>
  <si>
    <t>BURLA</t>
  </si>
  <si>
    <t>SURYA</t>
  </si>
  <si>
    <t>RISHEETH</t>
  </si>
  <si>
    <t>Burla Surya Risheeth</t>
  </si>
  <si>
    <t>suryarisheeth4@gmail.com</t>
  </si>
  <si>
    <t>h2550005@student.nicmar.ac.in</t>
  </si>
  <si>
    <t>04-Nov-2002</t>
  </si>
  <si>
    <t>English , Hindi , Telugu</t>
  </si>
  <si>
    <t>AB+ve</t>
  </si>
  <si>
    <t>3796 3745 4971</t>
  </si>
  <si>
    <t>BURLA SASIDHAR</t>
  </si>
  <si>
    <t>BUSINESS</t>
  </si>
  <si>
    <t>BURLA LAXMI PAVANI</t>
  </si>
  <si>
    <t>8-2-268/1/B/12, ARORA COLONY-2, BANJARAHILLS ROAD-3</t>
  </si>
  <si>
    <t>SRI CHAITANYA EM SCHOOL</t>
  </si>
  <si>
    <t>SECONDARY SCHOOL CERTIFICATE , VISAKHAPATNAM, ANDHRA PRADESH</t>
  </si>
  <si>
    <t>TIRUMALA JUNIOR COLLEGE</t>
  </si>
  <si>
    <t>BOARD OF INTERMEDIATE EDUCATION , VISAKHAPATNAM ANDHRA PRADESH</t>
  </si>
  <si>
    <t>JAWAHARLAL NEHRU TECHNOLOGICAL UNIVERSITY KAKINADA</t>
  </si>
  <si>
    <t>GAYATRI VIDYA PARISHAD COLLEGE OF ENGINEERING ( AUTONOMOUS)</t>
  </si>
  <si>
    <t>AutoCAD,MS Office,MS Project,Primavera,Staad Pro</t>
  </si>
  <si>
    <t>Energetic People Private Limited - Client - MEIL | Graduate Engineer Trainee | Hyderabad | Jun 2024 | Jul 2025 | 1 Years, 1 Months, 14 Days | 2.47</t>
  </si>
  <si>
    <t>13 month(s)</t>
  </si>
  <si>
    <t>Pranava Group | Intern | Hyderabad | May 2026 | Jul 2026 | 7 Weeks | Campus Internship
GAYATRI VIDYA PARISHAD COLLEGE OF ENGINEERING (AUTONOMOUS) | STUDENT | VISAKHAPATANAM | Dec 2023 | Apr 2024 | 18 Weeks
South Central Railway | Intern | Vijayawada | May 2023 | Jun 2023 | 3 Weeks</t>
  </si>
  <si>
    <t>Bar Bending Schedule in AutoCAD &amp; Excel
Staad Pro</t>
  </si>
  <si>
    <t>H2550006</t>
  </si>
  <si>
    <t>CHENNU</t>
  </si>
  <si>
    <t>HARINI</t>
  </si>
  <si>
    <t>REDDY</t>
  </si>
  <si>
    <t>Chennu Harini Reddy</t>
  </si>
  <si>
    <t>chennuharinireddy@gmail.com</t>
  </si>
  <si>
    <t>h2550006@student.nicmar.ac.in</t>
  </si>
  <si>
    <t>26-Jul-2003</t>
  </si>
  <si>
    <t>English, Telugu, Hindi</t>
  </si>
  <si>
    <t>6569 3324 2337</t>
  </si>
  <si>
    <t>CHENNU TEJAM REDDY</t>
  </si>
  <si>
    <t>CHENNU SEETHA</t>
  </si>
  <si>
    <t>2-217 Gangareddynagar, Haliya</t>
  </si>
  <si>
    <t>Nalgonda</t>
  </si>
  <si>
    <t>18-1403/1_x000D_
ASHOK NAGAR_x000D_
RAILWAY STATION ROAD</t>
  </si>
  <si>
    <t>SRI CHAITANYA HIGH SCHOOL KUSHAIGUDA HYDERABAD</t>
  </si>
  <si>
    <t>CENTRAL BOARD OF SECONDARY EDUCATION</t>
  </si>
  <si>
    <t>2018-May</t>
  </si>
  <si>
    <t>SRI CHAITANYA JUNIOR KALASALA</t>
  </si>
  <si>
    <t>2020-Jun</t>
  </si>
  <si>
    <t>GANDHI INSTITUTE OF TECHNOLOGY AND MANAGEMENT</t>
  </si>
  <si>
    <t>GANDHI INSTITUTE OF TECHNOLOGY AND MANAGEMENT HYDERABAD</t>
  </si>
  <si>
    <t>2021-Jul</t>
  </si>
  <si>
    <t>MS Office</t>
  </si>
  <si>
    <t>RIVER NIMS | Business administration  | Nalagonda | Jun 2023 | Jun 2023 | 4 Weeks</t>
  </si>
  <si>
    <t>H2550007</t>
  </si>
  <si>
    <t>CHERUKURU</t>
  </si>
  <si>
    <t>KALYANI</t>
  </si>
  <si>
    <t>Cherukuru Kalyani</t>
  </si>
  <si>
    <t>chkalyani99@gmail.com</t>
  </si>
  <si>
    <t>h2550007@student.nicmar.ac.in</t>
  </si>
  <si>
    <t>07-May-1999</t>
  </si>
  <si>
    <t>English. Hindi, Telugu</t>
  </si>
  <si>
    <t>O+ve</t>
  </si>
  <si>
    <t>2852 2134 2724</t>
  </si>
  <si>
    <t>CHERUKURU RAVI</t>
  </si>
  <si>
    <t>SELF EMPLOYED</t>
  </si>
  <si>
    <t>KOGANTI VASANTHI</t>
  </si>
  <si>
    <t>PRIVATE EMPLOYEE</t>
  </si>
  <si>
    <t>SVK HOMES MEGHANA, FLAT NO. 301, 3RD FLOOR, VISWA SAI NAGAR, PORANKI NIDAMANURU ROAD, VIJAYAWADA, ANDHRA PRADESH</t>
  </si>
  <si>
    <t>Krishna</t>
  </si>
  <si>
    <t>2-2-185/56/2/3,4,7 STREE NUMBER-14 SOMASUNDER NAGAR BAGH AMBERPET, HYDERABAD</t>
  </si>
  <si>
    <t>GEETANJALI HIGH SCHOOL</t>
  </si>
  <si>
    <t>TELANGANA BOARD OF SECONDARY EDUCATION</t>
  </si>
  <si>
    <t>2014-Jun</t>
  </si>
  <si>
    <t>2015-May</t>
  </si>
  <si>
    <t>2015-Jun</t>
  </si>
  <si>
    <t>2017-Apr</t>
  </si>
  <si>
    <t>JAWAHARLAL NEHRU TECHNOLOGICAL UNIVERSITY</t>
  </si>
  <si>
    <t>GEETHANJALI COLLEGE OF ENGINEERING AND TECHNOLOGY/ TELANGANA</t>
  </si>
  <si>
    <t>MS Office,MS Project</t>
  </si>
  <si>
    <t>COGNIZANT TECHNOLOGY SOLUTIONS | QUALITY ASSURANCE AND ENGINEERING ASSOCIATE | HYDERABAD | Aug 2021 | May 2025 | 3 Years, 9 Months, 6 Days | 5.79</t>
  </si>
  <si>
    <t>45 month(s)</t>
  </si>
  <si>
    <t>APCRDA | Intern | Amaravati | May 2026 | Jul 2026 | 10 Weeks | Campus Internship
GEETHANJALI COLLEGE OF ENGINEERING AND TECHNOLOGY | RED MUD AND GEOPOLYMER BRICKS | HYDERABAD | Apr 2020 | May 2021 | 59 Weeks
GEETHANJALI COLLEGE OF ENGINEERING AND TECHNOLOGY | HEMPCRETE | HYDERABAD | Sep 2019 | Feb 2020 | 25 Weeks
DSR | SITE INTERN | HYDERABAD | May 2019 | Jun 2019 | 4 Weeks</t>
  </si>
  <si>
    <t>H2550008</t>
  </si>
  <si>
    <t>THANUJA</t>
  </si>
  <si>
    <t>CHITROJU</t>
  </si>
  <si>
    <t>Thanuja Chitroju</t>
  </si>
  <si>
    <t>thanujachitroju5@gmail.com</t>
  </si>
  <si>
    <t>h2550008@student.nicmar.ac.in</t>
  </si>
  <si>
    <t>18-Jan-2001</t>
  </si>
  <si>
    <t>TELUGU, ENGLISH, HINDI</t>
  </si>
  <si>
    <t>Reading,listening music,sketching</t>
  </si>
  <si>
    <t>A+ve</t>
  </si>
  <si>
    <t>2027 4737 0671</t>
  </si>
  <si>
    <t>CHITROJU NIRANJAN</t>
  </si>
  <si>
    <t>CHITROJU JEEVANI</t>
  </si>
  <si>
    <t>HOUSEWIFE</t>
  </si>
  <si>
    <t>LIG 15-31-177/7 4TH PHASE KPHB COLONY HYD.</t>
  </si>
  <si>
    <t>SAI ENGLISH HIGH SCHOOL</t>
  </si>
  <si>
    <t>BOARD OF SECONDARY EDUCATION -TELANGANA STATE</t>
  </si>
  <si>
    <t>2010-Jun</t>
  </si>
  <si>
    <t>2017-Mar</t>
  </si>
  <si>
    <t>SRI CHAITANYA JUNIOR COLLEGE</t>
  </si>
  <si>
    <t>TELANGANA BOARD OF INTERMEDIATE EDUCATION:HYDERABAD</t>
  </si>
  <si>
    <t>JAWAHARLAL NEHRU ARCHITECTURE AND FINE ARTS UNIVERSITY</t>
  </si>
  <si>
    <t>AURORA'S DESIGN ACADEMY</t>
  </si>
  <si>
    <t>Bachelor of Architecture (B.Arch.)</t>
  </si>
  <si>
    <t>Architecture</t>
  </si>
  <si>
    <t>2019-Sep</t>
  </si>
  <si>
    <t>2024-Jun</t>
  </si>
  <si>
    <t>MS Project, AutoCAD, SketchUp, photoshop, Enscape, Revit ,Power BI, Primavera P6, Tableau</t>
  </si>
  <si>
    <t>ROYALE INFRA | ARCHITECT | HYDERABAD | Aug 2024 | Jul 2025 | 0 Years, 11 Months, 30 Days | 2.16</t>
  </si>
  <si>
    <t>12 month(s)</t>
  </si>
  <si>
    <t>Arteriors Build India Pvt. Ltd | Intern | kochi, kerala | May 2026 | Jul 2026 | 8 Weeks | Campus Internship
AURORA'S DESIGN ACADEMY | ARCHITECTURAL THESIS | HYDERABAD | Jan 2024 | Jun 2024 | 25 Weeks
96 DESIGN GROUP | ARCHITECTURAL TRAINEE ASSISTANT | HYDERABAD | Jul 2023 | Dec 2023 | 22 Weeks</t>
  </si>
  <si>
    <t>MS OFFICE
ETHICS IN ENGINEERING PRACTICE</t>
  </si>
  <si>
    <t>H2550009</t>
  </si>
  <si>
    <t>CHOKKARA</t>
  </si>
  <si>
    <t>TARUN KUMAR</t>
  </si>
  <si>
    <t>Chokkara Tarun Kumar</t>
  </si>
  <si>
    <t>tarunrao.ch@gmail.com</t>
  </si>
  <si>
    <t>h2550009@student.nicmar.ac.in</t>
  </si>
  <si>
    <t>30-Apr-2001</t>
  </si>
  <si>
    <t xml:space="preserve">Sketching, Music, Reading </t>
  </si>
  <si>
    <t>4205 2906 7301</t>
  </si>
  <si>
    <t>CHOKKARA JANAKI RAO</t>
  </si>
  <si>
    <t>RAILWAYS EMPLOYEE</t>
  </si>
  <si>
    <t>CHOKKARA VARALAXMI</t>
  </si>
  <si>
    <t>1-349, Santa Veedhi, Vajrapukotturu Mandalam, Akkupalle</t>
  </si>
  <si>
    <t>SRI CHAITANYA TECHNO SCHOOL</t>
  </si>
  <si>
    <t>BOARD OF SECONDARY EDUCATION, HYDERABAD, TELANGANA</t>
  </si>
  <si>
    <t>2016-Mar</t>
  </si>
  <si>
    <t>2019-Apr</t>
  </si>
  <si>
    <t>2024-Jul</t>
  </si>
  <si>
    <t>AutoCAD,MS Project,SKETCHUP,ENSCAPE,CANVA,MS POWERPOINT,REVIT,PHOTOSHOP,Primavera, MS Excel</t>
  </si>
  <si>
    <t>ENVIN RSW ARCHITECTURE DESIGN &amp; BUILD | Junior Architect | Lakdikapul, Hyderabad, Telangana | Aug 2024 | Jul 2025 | 0 Years, 11 Months, 30 Days | 2.5</t>
  </si>
  <si>
    <t>Shapoorji Pallonji  | Intern | Amaravathi, Vijayawada | May 2026 | Jul 2026 | 10 Weeks | Campus Internship
GORLE GROUP | Architecture intern | Banjara Hills | Jul 2023 | Feb 2024 | 32 Weeks
AURORA'S DESIGN ACADEMY | Architectural Thesis | BANJARA HILLS, HYDERABAD | Jan 2024 | Jun 2024 | 25 Weeks</t>
  </si>
  <si>
    <t>H2550010</t>
  </si>
  <si>
    <t>D</t>
  </si>
  <si>
    <t>HEMANTHESH</t>
  </si>
  <si>
    <t>D Hemanthesh</t>
  </si>
  <si>
    <t>hemanthesh1999@gmail.com</t>
  </si>
  <si>
    <t>h2550010@student.nicmar.ac.in</t>
  </si>
  <si>
    <t>31-Oct-1999</t>
  </si>
  <si>
    <t>English, Tamil, Telugu, Hindi</t>
  </si>
  <si>
    <t xml:space="preserve">Bike Riding, Music, Interior Games, Researching &amp; Reading, Temple Visits </t>
  </si>
  <si>
    <t>4204 0079 7753</t>
  </si>
  <si>
    <t>S DAMODARAN</t>
  </si>
  <si>
    <t>JOB</t>
  </si>
  <si>
    <t>D PADMAVATHI</t>
  </si>
  <si>
    <t>Door No.2 Poombuhar Street, Nandavanametur South, Kamaraj Nagar,Â Avadi, ChennaiÂ -Â 600071</t>
  </si>
  <si>
    <t>Chennai</t>
  </si>
  <si>
    <t>Tamil Nadu</t>
  </si>
  <si>
    <t>VIJAYAM THE SCHOOL</t>
  </si>
  <si>
    <t>ANDHRA PRADESH</t>
  </si>
  <si>
    <t>2014-Jul</t>
  </si>
  <si>
    <t>NARAYANA JR COLLEGE</t>
  </si>
  <si>
    <t>2015-Aug</t>
  </si>
  <si>
    <t>VIGNAN FOUNDATION FOR SCIENCE TECHNOLOGY &amp; RESEARCH</t>
  </si>
  <si>
    <t>VIGNAN UNIVERSITY, GUNTUR, ANDHRA PRADESH</t>
  </si>
  <si>
    <t>MIT COLLEGE OF MANAGEMENT</t>
  </si>
  <si>
    <t>MBA</t>
  </si>
  <si>
    <t>Master of Business Administration (MBA)</t>
  </si>
  <si>
    <t>Construction Management</t>
  </si>
  <si>
    <t>2023-May</t>
  </si>
  <si>
    <t>AutoCAD,MS Office,MS Project,Primavera,ERP</t>
  </si>
  <si>
    <t>Arun Excello | Executive Assitent To Director | Chennai | Feb 2023 | Nov 2024 | 1 Years, 9 Months, 3 Days | 2.65</t>
  </si>
  <si>
    <t>21 month(s)</t>
  </si>
  <si>
    <t>R.dx Architects | Project Management Intern | Chennai HO | May 2026 | Jul 2026 | 6 Weeks | Campus Internship
AKHIL BHARATH CONSTRUCTION &amp; DESIGNS | INTERN | BADVEL, KADAPA | Mar 2021 | Jun 2021 | 14 Weeks</t>
  </si>
  <si>
    <t>PG Certificate
UG Completion Certificate
Data Science/Python Certificate
CADD Certificate
Six Sigma
Executive Diploma - BIM</t>
  </si>
  <si>
    <t>H2550011</t>
  </si>
  <si>
    <t>DHRUV KUMAR</t>
  </si>
  <si>
    <t>JITENDRA KUMAR</t>
  </si>
  <si>
    <t>MODI</t>
  </si>
  <si>
    <t>Dhruv Kumar Jitendra Kumar Modi</t>
  </si>
  <si>
    <t>dhruv121502@gmail.com</t>
  </si>
  <si>
    <t>h2550011@student.nicmar.ac.in</t>
  </si>
  <si>
    <t>01-May-2002</t>
  </si>
  <si>
    <t>English,Hindi, Gujarati</t>
  </si>
  <si>
    <t xml:space="preserve">Playing Football &amp; Badminton </t>
  </si>
  <si>
    <t>2079 0513 0359</t>
  </si>
  <si>
    <t>JITENDRAKUMAR BABULAL MODI</t>
  </si>
  <si>
    <t>CHHAYABEN DAHYALAL MODI</t>
  </si>
  <si>
    <t>S-20, ASHAPURA GMDC TOWNSHIP, RAVAPAR, NAKHATRANA, KUTCH</t>
  </si>
  <si>
    <t>Kutch</t>
  </si>
  <si>
    <t>Gujarat</t>
  </si>
  <si>
    <t>P.M. S.H.R.I. JAWAHAR NAVODAYA VIDYALAYA, KACHCHH , GUJARAT</t>
  </si>
  <si>
    <t>CENTRAL BOARD OF SECONDARY EDUCATION , DELHI</t>
  </si>
  <si>
    <t>2016-Apr</t>
  </si>
  <si>
    <t>SAHJANAND SCHOOL OF ACHIEVER, SARGASAN , GUJARAT</t>
  </si>
  <si>
    <t>GUJARAT SECONDARY AND HIGHER SECONDARY EDUCATION BOARD , GANDHINAGAR</t>
  </si>
  <si>
    <t>2018-Aug</t>
  </si>
  <si>
    <t>2019-May</t>
  </si>
  <si>
    <t>GUJARAT TECHNOLOGICAL UNIVERSITY</t>
  </si>
  <si>
    <t>G H PATEL COLLEGE OF ENGINEERING &amp; TECHNOLOGY , ANAND , GUJARAT</t>
  </si>
  <si>
    <t>Mechanical Engineering</t>
  </si>
  <si>
    <t>2019-Aug</t>
  </si>
  <si>
    <t>2023-Jun</t>
  </si>
  <si>
    <t>MS Office,Creo 8.0,Primavera P6 ,MS Office(Advanced Excel), Auto CAD, MS Project, Revit (BIM),Tableau, Power Bi</t>
  </si>
  <si>
    <t>Universal MEP Projects &amp; Engineering Services Limited | Electrical Execution, HVAC, Fire Protection System (FPS), BOQ &amp; Billing, Quantity Take-Off, MEP Design/Drawing Review, Procurement, Site Coordination, MIR/WIR and documentation  | Hosur | May 2026 | Jul 2026 | 10 Weeks | Campus Internship
INTERNATIONAL AUTOMOBILE CENTRE OF EXCELLENCE (IACE) | INTERN  | GANDHINAGAR, GUJARAT  | Jun 2022 | Jul 2022 | 2 Weeks
ROYAL ENFIELD CENTER OF EXCELLENCE | INTERN | AHMEDABAD  | May 2022 | May 2022 | 1 Weeks
Yash Engineering Services | Intern  | Vadodara  | Feb 2023 | Apr 2023 | 11 Weeks</t>
  </si>
  <si>
    <t>3 D printing workshop
Runner up in Inter Zonal in Athletics (Hammer throw)
Runner up in Inter Zonal in Athletics (5000 Mtr Running)
National in Cross-Country (10 km running event)</t>
  </si>
  <si>
    <t>H2550012</t>
  </si>
  <si>
    <t>FARIZ</t>
  </si>
  <si>
    <t>M</t>
  </si>
  <si>
    <t>Fariz M</t>
  </si>
  <si>
    <t>farizm8921@gmail.com</t>
  </si>
  <si>
    <t>h2550012@student.nicmar.ac.in</t>
  </si>
  <si>
    <t>28-Nov-2000</t>
  </si>
  <si>
    <t>English, Malayalam, Tamil, Hindi.</t>
  </si>
  <si>
    <t>Travelling</t>
  </si>
  <si>
    <t>3590 1375 1716</t>
  </si>
  <si>
    <t>MOHAMED BASHEER M</t>
  </si>
  <si>
    <t>HOSPITALITY SUPERVISOR</t>
  </si>
  <si>
    <t>RAZEENA KM</t>
  </si>
  <si>
    <t>Fathima Manzil_x000D_
Mettupalayam_x000D_
Kollengode - 678506_x000D_
Palakkad, Kerala.</t>
  </si>
  <si>
    <t>Palakkad</t>
  </si>
  <si>
    <t>Kerala</t>
  </si>
  <si>
    <t>SREE NARAYANA PUBLIC SCHOOL</t>
  </si>
  <si>
    <t>CBSE KERALA</t>
  </si>
  <si>
    <t>2016-May</t>
  </si>
  <si>
    <t>VIJAYAMATHA CONVENT HIGHER SECONDARY SCHOOL</t>
  </si>
  <si>
    <t>DHSE KERALA</t>
  </si>
  <si>
    <t>2016-Jun</t>
  </si>
  <si>
    <t>APJ ABDUL KALAM TECHNOLOGICAL UNIVERSITY</t>
  </si>
  <si>
    <t>JAWAHARLAL COLLEGE OF ENGINEERING &amp; TECHNOLOGY</t>
  </si>
  <si>
    <t>AutoCAD,MS Office,MS Project,Primavera,Revit Architecture,3Ds max</t>
  </si>
  <si>
    <t>Shapoorji Pallonji And Company Private Limited | Project Management Intern | Hyderabad | May 2026 | Jul 2026 | 8 Weeks | Campus Internship
PUBLIC WORKS DEPARTMENT  ALAPPUZHA | ENGINEER TRAINEE | ALAPPUZHA  | May 2021 | May 2021 | 1 Weeks
JAWAHARLAL COLLEGE OF ENGINEERING AND TECHNOLOGY | WATER TREATMENT PROJECT | PALAKKAD | Jan 2022 | Jun 2022 | 19 Weeks
AGNIKONE THE HOME MAKER | ENGINEER TRAINEE | TRIVANDRUM | Sep 2023 | Nov 2024 | 63 Weeks</t>
  </si>
  <si>
    <t>Diploma in Applied Civil Engineering</t>
  </si>
  <si>
    <t>H2550013</t>
  </si>
  <si>
    <t>VINAY</t>
  </si>
  <si>
    <t>GUGGILLA</t>
  </si>
  <si>
    <t>Vinay Guggilla</t>
  </si>
  <si>
    <t>vinayguggilla44@gmail.com</t>
  </si>
  <si>
    <t>h2550013@student.nicmar.ac.in</t>
  </si>
  <si>
    <t>17-Dec-2003</t>
  </si>
  <si>
    <t>English, Telugu &amp; Hindi</t>
  </si>
  <si>
    <t>Speed cubing,Running ,Weight lifting</t>
  </si>
  <si>
    <t>B-</t>
  </si>
  <si>
    <t>9210 3781 4913</t>
  </si>
  <si>
    <t>GUGGILLA SHANKAR</t>
  </si>
  <si>
    <t>GUGGILLA UMA MAHESHWARI</t>
  </si>
  <si>
    <t>6-128, Lorven Heights, Kistamma Enclave, Alwal, Hyderabad.</t>
  </si>
  <si>
    <t>Medchal</t>
  </si>
  <si>
    <t>ST. PETERS GRAMMAR SCHOOL</t>
  </si>
  <si>
    <t>BOARD OF SECONDARY EDUCATION, TELANGANA</t>
  </si>
  <si>
    <t>2012-Jun</t>
  </si>
  <si>
    <t>TRIVIDYAA JUNIOR COLLEGE</t>
  </si>
  <si>
    <t>TELANGANA STATE BOARD OF INTERMEDIATE EDUCATION, HYDERABAD</t>
  </si>
  <si>
    <t>JNTUH</t>
  </si>
  <si>
    <t>VNR VIGNANA JYOTHI INSTITUTE OF ENGINEERING AND TECHNOLOGY, HYDERABAD, TELANGANA</t>
  </si>
  <si>
    <t>Other</t>
  </si>
  <si>
    <t>2021-Dec</t>
  </si>
  <si>
    <t>2025-May</t>
  </si>
  <si>
    <t>AutoCAD,MS Project,Primavera</t>
  </si>
  <si>
    <t>Bajaj Housing Finance  | Intern  | Begumpet, Hyderabad  | May 2026 | Jul 2026 | 8 Weeks | Campus Internship
CENTRAL INSTITUTE OF ROAD TRANSPORT | INTERN | PUNE | May 2024 | May 2024 | 2 Weeks
VNR VJIET | TEAM LEADER  | HYDERABAD  | Aug 2024 | Apr 2025 | 37 Weeks</t>
  </si>
  <si>
    <t>3D printing and Design
Ansys Certification
SAE M-BAJA</t>
  </si>
  <si>
    <t>H2550014</t>
  </si>
  <si>
    <t>GUGULOTH</t>
  </si>
  <si>
    <t>SONAL</t>
  </si>
  <si>
    <t>Guguloth Sonal</t>
  </si>
  <si>
    <t>sonalguguloth23@gmail.com</t>
  </si>
  <si>
    <t>h2550014@student.nicmar.ac.in</t>
  </si>
  <si>
    <t>23-Oct-2003</t>
  </si>
  <si>
    <t>Dancing,Interior designing,Cooking,Drawing,Watching documentaries,Listening to music</t>
  </si>
  <si>
    <t>5607 5910 6816</t>
  </si>
  <si>
    <t>GUGULOTH RAMDHAN</t>
  </si>
  <si>
    <t>GUGULOTH ANITHA</t>
  </si>
  <si>
    <t>2-4-730/1/A Raod No 8B_x000D_
New Nagole Colony, Nagole, Uppal HYDERABAD, TELANGANA 500035_x000D_
India</t>
  </si>
  <si>
    <t>FIITJEE WORLD SCHOOL</t>
  </si>
  <si>
    <t>BOARD OF SECONDARY EDUCATION, TELANGANA STATE</t>
  </si>
  <si>
    <t>NARAYANA JUNIOR COLLEGE</t>
  </si>
  <si>
    <t>CHAITANYA BHARATHI INSTITUTION OF TECHNOLOGY</t>
  </si>
  <si>
    <t>2021-Nov</t>
  </si>
  <si>
    <t>2025-Jun</t>
  </si>
  <si>
    <t>AutoCAD,SKETCH UP</t>
  </si>
  <si>
    <t>CONNECTING DOTS | DESIGNER | HYDERABAD | Jan 2025 | Apr 2025 | 13 Weeks
CHAITANYA BHARATHI INSTITUTION OF TECHNOLOGY | ENVIRONMENTAL ENGINEER | HYDERABAD | Jan 2025 | Apr 2025 | 11 Weeks</t>
  </si>
  <si>
    <t>H2550015</t>
  </si>
  <si>
    <t>HAFSAH</t>
  </si>
  <si>
    <t>SIDDIQUA</t>
  </si>
  <si>
    <t>Hafsah Siddiqua</t>
  </si>
  <si>
    <t>hafsahsiddiqua001@gmail.com</t>
  </si>
  <si>
    <t>h2550015@student.nicmar.ac.in</t>
  </si>
  <si>
    <t>05-Aug-2001</t>
  </si>
  <si>
    <t>English ,Hindi, Telugu</t>
  </si>
  <si>
    <t>B+ve</t>
  </si>
  <si>
    <t>2498 4377 1889</t>
  </si>
  <si>
    <t>MOHD ILYAS</t>
  </si>
  <si>
    <t>GOVT JOB</t>
  </si>
  <si>
    <t>SHAIK NUJAHATH</t>
  </si>
  <si>
    <t>16-2-750/36,SAIDABAD, HYDERABAD</t>
  </si>
  <si>
    <t>ROYAL EMBASSY HIGH SCHOOL</t>
  </si>
  <si>
    <t>BOARD OF SECONDARY EDUCATION :TELANGANA STATE</t>
  </si>
  <si>
    <t>2017-May</t>
  </si>
  <si>
    <t xml:space="preserve">MS Project,Primavera, Power BI,Tabelu,BIM,Sketchup,V-Ray,Enscape,Revit ,AutoCAD,MS Office,Advanced Excel </t>
  </si>
  <si>
    <t>Shapoorji Pallonji And Company Private Limited | Project Management Intern  | HYDERABAD  | May 2026 | Jul 2026 | 8 Weeks | Campus Internship
THE BLUEPRINT COLLECTIVE | JUNIOR ARCHITECT  | TIRUMALGIRI  | Apr 2025 | Jul 2025 | 17 Weeks
PRATISHTHA |  ARCHITECTURAL TRAINEE ASSISTANT | KONDAPUR  | Jun 2023 | Mar 2024 | 40 Weeks
AURORA'S DESIGN ACADEMY | ARCHITECTURAL THESIS  | HYDERABAD  | Jan 2024 | Jun 2024 | 25 Weeks</t>
  </si>
  <si>
    <t>LUMION
MS OFFICE
V-RAY
AUTOCAD
SKETCHUP, V-RAY, PHOTOSHOP</t>
  </si>
  <si>
    <t>H2550016</t>
  </si>
  <si>
    <t>HRITHIK</t>
  </si>
  <si>
    <t>SREE</t>
  </si>
  <si>
    <t>G</t>
  </si>
  <si>
    <t>Hrithik Sree G</t>
  </si>
  <si>
    <t>hrithiksree0007@gmail.com</t>
  </si>
  <si>
    <t>h2550016@student.nicmar.ac.in</t>
  </si>
  <si>
    <t>09-Sep-2004</t>
  </si>
  <si>
    <t>Acting,Singing,Writing</t>
  </si>
  <si>
    <t>4579 7043 6001</t>
  </si>
  <si>
    <t>RAJ BABU G B</t>
  </si>
  <si>
    <t>LAXMI G</t>
  </si>
  <si>
    <t>6-2-826,Thummala Basti, Khairatabad, VTC: Khairatabad, District: Hyderabad, State: Telangana. Pin 500004</t>
  </si>
  <si>
    <t>JUBILEE HILLS PUBLIC SCHOOL</t>
  </si>
  <si>
    <t>ST. MARY'S JUNIOR COLLEGE</t>
  </si>
  <si>
    <t>ST. MARY'S COLLEGE</t>
  </si>
  <si>
    <t>MS Office,MS Project,Primavera,MS WORD,MS excel,MS Power point,Social media,Marketing,Canva,Writing skills,Skills management,Photo shop,Project Management,MS Power BI</t>
  </si>
  <si>
    <t>Bajaj Housing Finance Limited | RERA &amp; Operations Intern | Hyderabad | May 2026 | Jul 2026 | 9 Weeks | Campus Internship
St mary's college | Customer satisfaction toward online shopping and offline shopping | Hyderabad | Mar 2024 | May 2024 | 9 Weeks
4 phase builders | Assistant manager | Hyderabad | Aug 2024 | May 2025 | 36 Weeks</t>
  </si>
  <si>
    <t>H2550017</t>
  </si>
  <si>
    <t>Sowmya</t>
  </si>
  <si>
    <t>Kandiboyina</t>
  </si>
  <si>
    <t>Sowmya Kandiboyina</t>
  </si>
  <si>
    <t>kandiboyinasowmya30@gmail.com</t>
  </si>
  <si>
    <t>h2550017@student.nicmar.ac.in</t>
  </si>
  <si>
    <t>30-Nov-2001</t>
  </si>
  <si>
    <t>English,Telugu,Hindi</t>
  </si>
  <si>
    <t>Sketching,Listening music,Travelling,Exploration of new things</t>
  </si>
  <si>
    <t>3207 1545 1202</t>
  </si>
  <si>
    <t>Kandiboyina Srinivas</t>
  </si>
  <si>
    <t>Kandiboyina Mani Kumari</t>
  </si>
  <si>
    <t>Plot. No-1250, D. No-4-147, Suraram Colony, Qutubullapur, Medchal - Malkajgiri</t>
  </si>
  <si>
    <t>PLOT. NO:167, 168, FLAT.NO :101, CHALLA' S SRIRAM HEIGHTS, MITHRA HILLS, HIGH TENSION LINE, NIZAMPET.</t>
  </si>
  <si>
    <t>NARAYANA SCHOOL</t>
  </si>
  <si>
    <t>BOARD OF SECONDARY EDUCATION , TELANGANA</t>
  </si>
  <si>
    <t>AURORA'S DESIGN ACADEMY (HYDERABAD, TELANGANA)</t>
  </si>
  <si>
    <t>AutoCAD,MS Office,MS Project,SKETCH UP,REVIT,CANVA,ENSCAPE,ADOBE PHOTOSHOP,Primavera P6,Power BI, Tableau</t>
  </si>
  <si>
    <t>APCRDA | Intern | Amaravati ,AP | May 2026 | Jul 2026 | 10 Weeks | Campus Internship
AURORA'S DESIGN ACADEMY | ARCHITECTURAL THESIS | BANJARA HILLS ROAD NO: 1, HYDERABAD, TELANGANA | Jan 2024 | Jun 2024 | 25 Weeks
AKSHAYA INFRA CONSULTANTS PRIVATE LIMITED | ARCHITECTURE TRAINEE ASSISTANT  | VI- PHASE,KPHB COLONY,HYDERABAD, TELANGANA | Jul 2023 | Dec 2023 | 19 Weeks</t>
  </si>
  <si>
    <t>AUTOCAD,PHOTOSHOP,MS OFFICE</t>
  </si>
  <si>
    <t>H2550018</t>
  </si>
  <si>
    <t>KANDUKURI</t>
  </si>
  <si>
    <t>SHIVA</t>
  </si>
  <si>
    <t>SAMANVITH</t>
  </si>
  <si>
    <t>Kandukuri Shiva Samanvith</t>
  </si>
  <si>
    <t>kandukurisamanvith@gmail.com</t>
  </si>
  <si>
    <t>h2550018@student.nicmar.ac.in</t>
  </si>
  <si>
    <t>16-Jul-2003</t>
  </si>
  <si>
    <t>English, Hindi &amp; Telugu</t>
  </si>
  <si>
    <t>Interested in learning new methods and practices in Graphic Designing,Loves to learn new themes and trends in interior designing,Keen and interested to play badminton,Love to learn and explore the wor</t>
  </si>
  <si>
    <t>8211 1989 1444</t>
  </si>
  <si>
    <t>SRINIVAS KANDUKURI</t>
  </si>
  <si>
    <t>LAXMI PRASANNA KANDUKURI</t>
  </si>
  <si>
    <t>HOMEMAKER</t>
  </si>
  <si>
    <t>3-408/31-9, Hi Tech City Colony, Mancherial, Mancherial, PO:Mancherial, DIST: Adilabad, Telangana - 504208</t>
  </si>
  <si>
    <t>Mancherial</t>
  </si>
  <si>
    <t>KRISHNAVENI TALENT SCHOOL</t>
  </si>
  <si>
    <t>BOARD OF SECONDARY EDUCATION TELANGANA</t>
  </si>
  <si>
    <t>ALPHORES JUNIOR COLLEGE</t>
  </si>
  <si>
    <t>KAKATIYA UNIVERSITY</t>
  </si>
  <si>
    <t>GOVT. DEGREE COLLEGE, LUXETTIPET, ADILABAD</t>
  </si>
  <si>
    <t>Bachelor of Science (B.Sc.)</t>
  </si>
  <si>
    <t>Computer Science</t>
  </si>
  <si>
    <t>2024-Dec</t>
  </si>
  <si>
    <t>AutoCAD,MS Office,MS Project,Adobe Photoshop,Adobe Illustrator,Adobe InDesign,SketchUP,Adobe XD,Interior Designing,Graphic Designing,Primavera,Tableau,BIM,PowerBI</t>
  </si>
  <si>
    <t>Bajaj Housing Finance | Intern | Remote/Hyderabad | May 2026 | Jul 2026 | 9 Weeks | Campus Internship
FREYR SOLUTIONS | GRAPHIC DESIGN TRAINEE | HYDERABAD  | Sep 2022 | Jul 2023 | 43 Weeks
Self employed | Interior Designer | Hyderabad  | Jan 2025 | Aug 2025 | 29 Weeks</t>
  </si>
  <si>
    <t>H2550019</t>
  </si>
  <si>
    <t>KOMMIDI</t>
  </si>
  <si>
    <t>KAMAL KANTH</t>
  </si>
  <si>
    <t>Kommidi Kamal Kanth Reddy</t>
  </si>
  <si>
    <t>sadgunreddy6@gmail.com</t>
  </si>
  <si>
    <t>h2550019@student.nicmar.ac.in</t>
  </si>
  <si>
    <t>22-Nov-2002</t>
  </si>
  <si>
    <t>English, Hindi and Telugu</t>
  </si>
  <si>
    <t>Learning new technics in Construction Field,Hobbies are to play Basket Ball Volley Ball and Badminton</t>
  </si>
  <si>
    <t>7221 6845 9315</t>
  </si>
  <si>
    <t>KOMMIDI INDRA REDDY</t>
  </si>
  <si>
    <t>BUSSINESS</t>
  </si>
  <si>
    <t>KOMMIDI PRASHANTHI</t>
  </si>
  <si>
    <t>Plot No-498,499 Flat No101 Brundhavan Apts, Rock Town Colony Road No02, Mansoorabad</t>
  </si>
  <si>
    <t>Ranga Reddy</t>
  </si>
  <si>
    <t>ABHYASA RESIDENTIAL PUBLIC SCHOOL</t>
  </si>
  <si>
    <t>TOOPRAN/TELANGANA</t>
  </si>
  <si>
    <t>VISWASANTHI ENGLISH MEDIEM HIGH SCHOOL</t>
  </si>
  <si>
    <t>CBSE VUYYURU GANDIGUNTA KRISHNA DIST/ANDRA PRADESH</t>
  </si>
  <si>
    <t>2020-Jul</t>
  </si>
  <si>
    <t>JAWAHARLAL NEHRU TECHNOLOGICAL UNIVERSITY HYDERABAD</t>
  </si>
  <si>
    <t>CVR COLLEGE OF ENGINEERING</t>
  </si>
  <si>
    <t>2020-Nov</t>
  </si>
  <si>
    <t>AutoCAD,MS Office,MS Project,REVIT ARCHITECTURE,Primavera P6,Tableau,Power BI</t>
  </si>
  <si>
    <t>NSL Infratech | Planning Intern | NSL East Luxoria, Uppal | May 2026 | Jul 2026 | 7 Weeks | Campus Internship
CVR COLLEGE OF ENGINEERING | EcoPaving | HYDERABAD | Jan 2024 | May 2024 | 15 Weeks
RAILONE PROJECTS PVT LTD | JR CIVIL ENGINEER | GAJWAL, BASAR | Mar 2025 | May 2025 | 10 Weeks
KAMAL ENTERPRISES | JR CIVIL ENGINEER | MAHABUBNAGAR- BOLARUM, CHEGUNTA | May 2024 | Feb 2025 | 39 Weeks</t>
  </si>
  <si>
    <t>Smart Supply Chain Management 2025</t>
  </si>
  <si>
    <t>H2550020</t>
  </si>
  <si>
    <t>ABHINAI</t>
  </si>
  <si>
    <t>KOMMINENI</t>
  </si>
  <si>
    <t>Abhinai Kommineni</t>
  </si>
  <si>
    <t>kabhi32b@gmail.com</t>
  </si>
  <si>
    <t>h2550020@student.nicmar.ac.in</t>
  </si>
  <si>
    <t>22-Jul-2004</t>
  </si>
  <si>
    <t>Telugu, English, Hindi</t>
  </si>
  <si>
    <t>Playing Basketball,Travel content creation,Dance</t>
  </si>
  <si>
    <t>9801 7934 3817</t>
  </si>
  <si>
    <t>KOMMINENI AKKU NAIDU (LATE)</t>
  </si>
  <si>
    <t>LATE</t>
  </si>
  <si>
    <t>CHALUMURI SYAMALA</t>
  </si>
  <si>
    <t>GOVT EMPLOYEE</t>
  </si>
  <si>
    <t>Chinnaveedhi, Sivalayam, Gantyada Mandal, Vasantha Post , Vasantha, Vizianagaram</t>
  </si>
  <si>
    <t>Vizianagaram</t>
  </si>
  <si>
    <t>PLOT NO 72, BALAJI NAGAR, STATE BANK COLONY, VIZIANAGARAM</t>
  </si>
  <si>
    <t>RAVINDRA BHARATHI SCHOOL</t>
  </si>
  <si>
    <t>ANDHRA PRADESH BOARD OF SECONDARY EDUCATION</t>
  </si>
  <si>
    <t>APEX JUNIOR COLLEGE</t>
  </si>
  <si>
    <t>ANDHRA PRADESH BOARD OF INTERMEDIATE EDUCATION</t>
  </si>
  <si>
    <t>JNTUV</t>
  </si>
  <si>
    <t>MAHARAJ VIJAYARAM GAJAPATHI RAJ COLLEGE OF ENGINEERING</t>
  </si>
  <si>
    <t>2025-Apr</t>
  </si>
  <si>
    <t>AutoCAD,MS Office,Primavera P6,MS Project</t>
  </si>
  <si>
    <t>STARWORTH INFRASTRUCTURE &amp; CONSTRUCTION LTD | Planning and Execution Department | Ranka Ankura Project-Bangalore | May 2026 | Jul 2026 | 8 Weeks | Campus Internship
skillDzire | student | online mode | Apr 2024 | Jun 2024 | 8 Weeks
MVGR COLLEGE OF ENGINEERING | PROJECT TRAINEE | VIZIANAGARAM | Apr 2024 | Apr 2025 | 52 Weeks</t>
  </si>
  <si>
    <t>NPTEL(Groundwater Hydrology and Management)
NPTEL (Air Pollution and Control)</t>
  </si>
  <si>
    <t>H2550021</t>
  </si>
  <si>
    <t>MITHUN</t>
  </si>
  <si>
    <t>H</t>
  </si>
  <si>
    <t>Mithun H</t>
  </si>
  <si>
    <t>mithunra2306@gmail.com</t>
  </si>
  <si>
    <t>h2550021@student.nicmar.ac.in</t>
  </si>
  <si>
    <t>23-Jun-2004</t>
  </si>
  <si>
    <t>TAMIL,ENGLISH</t>
  </si>
  <si>
    <t>7233 4323 3877</t>
  </si>
  <si>
    <t>K HARIKRISHNAN</t>
  </si>
  <si>
    <t>H PRIYA</t>
  </si>
  <si>
    <t>31/56 CHOLAPURAM MAIN ROAD THIRUVENGADA NAGAR AMBATTUR CHENNAI- 600053</t>
  </si>
  <si>
    <t>HUSSAIN MEMORIAL MATRIC HR SEC SCHOOL KRISHNAPURAM AMBATTUR</t>
  </si>
  <si>
    <t>STATE BOARD OF SCHOOL EXAMINATIONS, CHENNAI,TAMILNADU</t>
  </si>
  <si>
    <t>VELAMMAL MATRIC. HR. SEC. SCHOOL, MUGAPPAIR EAST, CHENNAI</t>
  </si>
  <si>
    <t>STATE BOARD OF SCHOOL EXAMINATIONS, CHENNAI, TAMILNADU</t>
  </si>
  <si>
    <t>2020-May</t>
  </si>
  <si>
    <t>ANNA UNIVERSITY</t>
  </si>
  <si>
    <t>SAVEETHA ENGINEERING COLLEGE, CHENNAI, TAMILNADU</t>
  </si>
  <si>
    <t>AutoCAD,STAADPRO,ETABS,TEKLA</t>
  </si>
  <si>
    <t>M/S. SEKAR CONSTRUCTIONS | INTERN | CHENNAI | Jan 2023 | Jan 2023 | 0 Weeks
BHARAT HEAVY ELECTRICALS LIMITED | INTERN | CHENNAI | Jan 2023 | Feb 2023 | 3 Weeks
PRESTIGE ESTATES PROJECT LIMITED | INTERN | CHENNAI | May 2026 | Jul 2026 | 7 Weeks</t>
  </si>
  <si>
    <t>ETABS
STAAD.Pro</t>
  </si>
  <si>
    <t>H2550022</t>
  </si>
  <si>
    <t>NIKHIL</t>
  </si>
  <si>
    <t>SINGH</t>
  </si>
  <si>
    <t>Nikhil Singh</t>
  </si>
  <si>
    <t>nikhil6299257269@gmail.com</t>
  </si>
  <si>
    <t>h2550022@student.nicmar.ac.in</t>
  </si>
  <si>
    <t>08-Jan-2003</t>
  </si>
  <si>
    <t>English,Hindi</t>
  </si>
  <si>
    <t>Travelling,Music,Badminton</t>
  </si>
  <si>
    <t>4449 6239 5620</t>
  </si>
  <si>
    <t>DILIP SINGH</t>
  </si>
  <si>
    <t>SUBHADRA DEVI</t>
  </si>
  <si>
    <t>FLAT NUMBER 106,BLOCK B,SHUBHANSH JHA ENCLAVE,DEPUTY PADA, KUTCHARY CHOWk</t>
  </si>
  <si>
    <t>Ranchi</t>
  </si>
  <si>
    <t>Jharkhand</t>
  </si>
  <si>
    <t>OXFORD PUBLIC SCHOOL</t>
  </si>
  <si>
    <t>CBSE-RANCHI</t>
  </si>
  <si>
    <t>NATIONAL INSTITUTE OF OPEN SCHOOLING</t>
  </si>
  <si>
    <t>NATIONAL INSTITUTE OF OPEN SCHOOLING-JHARKHAND</t>
  </si>
  <si>
    <t>AMITY UNIVERSITY JHARKHAND</t>
  </si>
  <si>
    <t>AMITY UNIVERSITY JHARKHAND-RANCHI</t>
  </si>
  <si>
    <t>2025-Jul</t>
  </si>
  <si>
    <t>SAP, Primavera P6 ,MS Office,  MS Project, Revit (BIM),Tableau, Power Bi</t>
  </si>
  <si>
    <t>Highbar Technocrat Limited | SAP PS (Project Systems) Intern | Delhi | May 2026 | Jul 2026 | 8 Weeks | Campus Internship
Amity University | Project | Ranchi | Dec 2024 | Apr 2025 | 21 Weeks
LARSEN &amp; TOUBRO | Site Engineer Trainee | Delhi | Jun 2024 | Jul 2024 | 4 Weeks</t>
  </si>
  <si>
    <t>Advance Excel + PPT + Word + Live Project</t>
  </si>
  <si>
    <t>H2550023</t>
  </si>
  <si>
    <t>NOEL</t>
  </si>
  <si>
    <t>BABU</t>
  </si>
  <si>
    <t>KOSHY</t>
  </si>
  <si>
    <t>Noel Babu Koshy</t>
  </si>
  <si>
    <t>noelbabu2025@gmail.com</t>
  </si>
  <si>
    <t>h2550023@student.nicmar.ac.in</t>
  </si>
  <si>
    <t>07-Aug-2002</t>
  </si>
  <si>
    <t>English, Malayalam</t>
  </si>
  <si>
    <t>Filmmaking,Singing,Badminton,Chess</t>
  </si>
  <si>
    <t>4725 9260 7926</t>
  </si>
  <si>
    <t>BABU KOSHY VAZHAYIL</t>
  </si>
  <si>
    <t>NRI</t>
  </si>
  <si>
    <t>ANNAMMA PUTHENPURACKAL ABRAHAM</t>
  </si>
  <si>
    <t>NURSE</t>
  </si>
  <si>
    <t>Vazhayil House, Arattupuzha P.O., Chengannur_x000D_
Pathanamthitta</t>
  </si>
  <si>
    <t>Pathanamthitta</t>
  </si>
  <si>
    <t>GULF INDIAN SCHOOL, KUWAIT</t>
  </si>
  <si>
    <t>CENTRAL BOARD OF SECONDARY EDUCATION, DELHI</t>
  </si>
  <si>
    <t>COCHIN UNIVERSITY OF SCIENCE AND TECHNOLOGY</t>
  </si>
  <si>
    <t>MARIAN COLLEGE OF ARCHITECTURE AND PLANNING, TRIVANDRUM, KERALA</t>
  </si>
  <si>
    <t>2020-Dec</t>
  </si>
  <si>
    <t>AutoCAD,MS Office,MS Project,Primavera,Sketchup</t>
  </si>
  <si>
    <t>SHAPOORJI PALLONJI AND COMPANY PVT. LTD. | Project Management Intern - In Operations | Bangalore | May 2026 | Jul 2026 | 8 Weeks | Campus Internship
SDEG - SUJIT NAIR DESIGN GROUP | ARCHITECT TRAINEE | BANGALORE | Aug 2024 | Dec 2024 | 18 Weeks
MARIAN COLLEGE OF ARCHITECTURE AND PLANNING | B.ARCH STUDENT | TRIVANDRUM | Dec 2020 | Jun 2025 | 234 Weeks</t>
  </si>
  <si>
    <t>H2550024</t>
  </si>
  <si>
    <t>VENKATA SAI UMA MAHESWARA RAO</t>
  </si>
  <si>
    <t>POLISETTI</t>
  </si>
  <si>
    <t>Venkata Sai Uma Maheswara Rao Polisetti</t>
  </si>
  <si>
    <t>saiumamaheswara@gmail.com</t>
  </si>
  <si>
    <t>h2550024@student.nicmar.ac.in</t>
  </si>
  <si>
    <t>17-Dec-2000</t>
  </si>
  <si>
    <t>English, Telugu ,Hindi ,Tamil</t>
  </si>
  <si>
    <t>Travelling,Photography,Playing Cricket</t>
  </si>
  <si>
    <t>5837 9060 9038</t>
  </si>
  <si>
    <t>VENKATA MADHAVA RAO.P</t>
  </si>
  <si>
    <t>KANAKA LAKSHMI</t>
  </si>
  <si>
    <t>9-5-12,Kasba Bazar , Khammam, Telangana ,507001</t>
  </si>
  <si>
    <t>Khammam</t>
  </si>
  <si>
    <t>DR.KKR'S GOWTHAM CONCEPT SCHOOL</t>
  </si>
  <si>
    <t>CBSE  - HYDERABAD / TELANGANA</t>
  </si>
  <si>
    <t>VISWASANTHI ENGLISH MEDIUM SCHOOL</t>
  </si>
  <si>
    <t>CBSE (+2) / VIJAYAWADA / ANDHRA PRADESH</t>
  </si>
  <si>
    <t>SATHYABAMA UNIVERSITY</t>
  </si>
  <si>
    <t>SATHYABAMA UNIVERSITY , CHENNAI / TAMIL NADU</t>
  </si>
  <si>
    <t>Information Technology</t>
  </si>
  <si>
    <t>2023-Apr</t>
  </si>
  <si>
    <t>MS Office,MS Project,Primavera,Python,SQL,Canva,Power BI,Trello,MicrosoftVisio,jira.</t>
  </si>
  <si>
    <t>Bajaj Housing Finance | Intern | Hyderabad | May 2026 | Jul 2026 | 8 Weeks | Campus Internship
SATHYABAMA UNIVERSITY - MAIN PROJECT | PROJECT LEADER | CHENNAI | Nov 2022 | Apr 2023 | 21 Weeks
SMARTKNOWER | INTERN | HYDERABAD | Dec 2020 | Jan 2021 | 8 Weeks
SATHYABAMA UNIVERSITY - MINI PROJECT | PROJECT LEADER | CHENNAI | Apr 2022 | May 2022 | 5 Weeks</t>
  </si>
  <si>
    <t>Certification of Recognition - Codingo Contest
Developer Virtual Experience Program By Accenture
ESG Virtual Experience Program By TATA Company
Certificate For Course Completion- Flutter Development Course
Technology Virtual Experience Program By Delloite</t>
  </si>
  <si>
    <t>H2550025</t>
  </si>
  <si>
    <t>PASHAM ABHIJAY</t>
  </si>
  <si>
    <t>YADAV</t>
  </si>
  <si>
    <t>Pasham Abhijay Yadav</t>
  </si>
  <si>
    <t>abhijay352@gmail.com</t>
  </si>
  <si>
    <t>h2550025@student.nicmar.ac.in</t>
  </si>
  <si>
    <t>06-Jan-2004</t>
  </si>
  <si>
    <t>Watching Podcats,Watching and Playing Cricket,Watching Shark Tank,Travelling,Exploring New Food Places</t>
  </si>
  <si>
    <t>2456 0727 9418</t>
  </si>
  <si>
    <t>PASHAM RAMESH YADAV</t>
  </si>
  <si>
    <t>ANITHA YADAV</t>
  </si>
  <si>
    <t>7-1-92 , Pasham Nilayam , 3rd Floor , Ferozguda, Balanagar , Kukatpally, Telangana, 500011</t>
  </si>
  <si>
    <t>ST. PETERS HIGH SCHOOL</t>
  </si>
  <si>
    <t>CBSE (TELANGANA/ HYDERABAD)</t>
  </si>
  <si>
    <t>2011-Jun</t>
  </si>
  <si>
    <t>TELANGANA STATE BOARD OF INTERMEDIATE EDUCATION (TELANGANA/ HYDERABAD)</t>
  </si>
  <si>
    <t>Commerce with Maths</t>
  </si>
  <si>
    <t>MANIPAL ACADEMY OF HIGHER EDUCATION</t>
  </si>
  <si>
    <t>DEPARTMENT OF COMMERCE, MAHE ( UDUPI/ KARNATAKA )</t>
  </si>
  <si>
    <t>Business Analytics</t>
  </si>
  <si>
    <t>2024-May</t>
  </si>
  <si>
    <t>MS Office,MS Project,Primavera,Tableau,PowerBi,Sql,Tally,Excel</t>
  </si>
  <si>
    <t>Bajaj Housing Finance | Intern | Hyderabad  | May 2026 | Jul 2026 | 8 Weeks | Campus Internship
Tv9 Network (ABC PVT LTD). | Marketing Intern | Hyderabad | Apr 2025 | Jul 2025 | 13 Weeks
Lalitha Food Tech | Finance and Marketing Intern | Balanagar | Jan 2023 | May 2023 | 17 Weeks</t>
  </si>
  <si>
    <t>Introduction to Social Media Marketing By Meta
Country Level Economics: Macroeconomic Variables and Markets by University of Illinois Urbana-Champaign
Foundations of Business Strategy by University of Virginia
Entrepreneurship I: Laying the Foundation.
Using DAX throughout PowerBI to create robust data scenarios</t>
  </si>
  <si>
    <t>H2550026</t>
  </si>
  <si>
    <t>PATIL</t>
  </si>
  <si>
    <t>PRATIM</t>
  </si>
  <si>
    <t>SANJEEV</t>
  </si>
  <si>
    <t>Patil Pratim Sanjeev</t>
  </si>
  <si>
    <t>pratimpatil007@gmail.com</t>
  </si>
  <si>
    <t>h2550026@student.nicmar.ac.in</t>
  </si>
  <si>
    <t>16-Oct-2001</t>
  </si>
  <si>
    <t>ENGLISH, HINDI, MARATHI</t>
  </si>
  <si>
    <t>6019 1185 1712</t>
  </si>
  <si>
    <t>ARCHANA</t>
  </si>
  <si>
    <t>9 VIRAT CHS, NEAR TILAKNAGAR SCHOOL, TILAKNAGAR, DOMBIVLI, EAST</t>
  </si>
  <si>
    <t>Thane</t>
  </si>
  <si>
    <t>Maharashtra</t>
  </si>
  <si>
    <t>TILAKNAGAR VIDYA MANDIR</t>
  </si>
  <si>
    <t>MAHARASHTRA STATE OF SECONDARY AND HIGHER SECONDARY EDUCATION, PUNE MAHARASHTRA</t>
  </si>
  <si>
    <t>ROYAL JUNIOR COLLEGE OF SCIENCE AND COMMERCE</t>
  </si>
  <si>
    <t>MUMBAI UNIVERSITY</t>
  </si>
  <si>
    <t>DATTA MEGHE COLLEGE OF ENGINEERING AIROLI</t>
  </si>
  <si>
    <t>2023-Jul</t>
  </si>
  <si>
    <t>AutoCAD, ETABS, Primavera P6 ,MS Office(Advanced Excel), Auto CAD, MS Project, Revit (BIM),Tableau, Power Bi</t>
  </si>
  <si>
    <t>MW Consultants | Design Engineer | Ghansoli, Navi Mumbai | Apr 2024 | Mar 2025 | 0 Years, 11 Months, 30 Days | 1.44</t>
  </si>
  <si>
    <t>Greenops | Project Manager | Ahmedabad, Gujarat | May 2026 | Jul 2026 | 8 Weeks | Campus Internship
Raunak Group | Trainee Site Engineer | Kalyan, Maharashtra | Jul 2021 | Aug 2021 | 4 Weeks
DATTA MEGHE COLLEGE OF ENGINEERING | PROJECT | AIROLI NAVI MUMBAI | Jul 2022 | May 2023 | 43 Weeks</t>
  </si>
  <si>
    <t>Contract Management Certificate
PPP Awareness Certificate</t>
  </si>
  <si>
    <t>H2550027</t>
  </si>
  <si>
    <t>PAWAR</t>
  </si>
  <si>
    <t>NAINESH</t>
  </si>
  <si>
    <t>KAILAS</t>
  </si>
  <si>
    <t>Pawar Nainesh Kailas</t>
  </si>
  <si>
    <t>vickypawar740@gmail.com</t>
  </si>
  <si>
    <t>h2550027@student.nicmar.ac.in</t>
  </si>
  <si>
    <t>English,hindi,marathi</t>
  </si>
  <si>
    <t>Exploring historical monuments and architecture,Motorcycling and travel,Solving Rubik's Cube,Playing cricket,playing strategy games</t>
  </si>
  <si>
    <t>7325 1421 1568</t>
  </si>
  <si>
    <t>KAILAS HIRAMAN PAWAR</t>
  </si>
  <si>
    <t>EX SERVICEMMAN</t>
  </si>
  <si>
    <t>JYOTI KAILAS PAWAR</t>
  </si>
  <si>
    <t>HOUSE MAKER</t>
  </si>
  <si>
    <t>Plot No.1,kalaguru Nagar, Amalner</t>
  </si>
  <si>
    <t>Jalgaon</t>
  </si>
  <si>
    <t>SANE GURUJI NUTAN MADHYAMIC VIDYA MANDIR,AMALNER</t>
  </si>
  <si>
    <t>MAHARASHTRA STATE BOARD OF SECONDARY AND HIGHER SECONDARY EDUCATION,PUNE,MAHARASHTRA</t>
  </si>
  <si>
    <t>V.N.P ARMY SCHOOL AND JR. COLLEGE, AMALNER</t>
  </si>
  <si>
    <t>Science (PCMB)</t>
  </si>
  <si>
    <t>2020-Feb</t>
  </si>
  <si>
    <t>SAVITRIBAI PHULE PUNE UNIVERSITY</t>
  </si>
  <si>
    <t>DR.D.Y.PATIL INSTITUTE OF ENGINEERING AND MANAGEMENT RESEARCH(109),PUNE,MAHARASHTRA</t>
  </si>
  <si>
    <t>AutoCAD,MS Office,MS Project,Primavera,Sap ps</t>
  </si>
  <si>
    <t>Highbar Technocrat | SAP Project system intern | pune | May 2026 | Jul 2026 | 8 Weeks | Campus Internship
DR.DYPIEMR AKURDI, PUNE | PROJECT | PUNE | May 2023 | May 2024 | 54 Weeks
PATHAN ASSOCIATES | AUTOCAD DESIGNER AND SITE COORDINATOR | JALGAON | Jan 2023 | Feb 2023 | 4 Weeks
Shree Khairnar Construction | Site Engineer Intern | Pune | Jul 2024 | Jan 2025 | 25 Weeks</t>
  </si>
  <si>
    <t>H2550028</t>
  </si>
  <si>
    <t>RAVI</t>
  </si>
  <si>
    <t>KUMAR</t>
  </si>
  <si>
    <t>R J</t>
  </si>
  <si>
    <t>Ravi Kumar R J</t>
  </si>
  <si>
    <t>raviskt2002@gmail.com</t>
  </si>
  <si>
    <t>h2550028@student.nicmar.ac.in</t>
  </si>
  <si>
    <t>20-Jun-2002</t>
  </si>
  <si>
    <t>English, Kannada, Hindi,Telugu</t>
  </si>
  <si>
    <t>Reading, Research on New Things, Music</t>
  </si>
  <si>
    <t>6887 0431 7668</t>
  </si>
  <si>
    <t>JAGADISH KUMAR R R</t>
  </si>
  <si>
    <t>AGRICULTURE</t>
  </si>
  <si>
    <t>MADHU J</t>
  </si>
  <si>
    <t>Sree Siddeshwara Nilaya, Behind Girias Showroom, J.M Palace,Holalkere Road, ChitradurgaÂ 577-501,Â India</t>
  </si>
  <si>
    <t>Chitradurga</t>
  </si>
  <si>
    <t>S.J.M ENGLISH MEDIUM HIGH  SCHOOL</t>
  </si>
  <si>
    <t>KARNATAKA SECONDARY  EDUCATION EXAMINATION  BOARD ( CHITRADURGA / KARNATAKA )</t>
  </si>
  <si>
    <t>DON BOSCO PU COLLEGE</t>
  </si>
  <si>
    <t>KARNATAKA BOARD OF THE PRE UNIVERSITY EDUCATION ( CHITRADURGA / KARNATAKA )</t>
  </si>
  <si>
    <t>VISVESVARAYA TECHNOLOGICAL  UNIVERSITY, BELGAUM</t>
  </si>
  <si>
    <t>S.J.M INSTITUTE OF TECHNOLOGY ( CHITRADURGA / KARNATAKA )</t>
  </si>
  <si>
    <t>AutoCAD,MS Office,MS Project,SketchUP,Revit,3Ds max</t>
  </si>
  <si>
    <t>Tracks And Towers Infratech Private Limited  | Management Intern | Manvi, Raichur, Karnataka 584-123 | May 2026 | Jul 2026 | 8 Weeks | Campus Internship
CADD CENTRE | Project Associate â€“ Civil Engineering | Chitradurga, Karnataka | Sep 2023 | Sep 2023 | 4 Weeks
S.J.M. Institute of Technology, Chitradurga | Project Associate â€“ Civil Engineering | Chitradurga, Karnataka | Dec 2023 | Apr 2024 | 19 Weeks</t>
  </si>
  <si>
    <t>Edu CADD
KSCST CERTIFICATE</t>
  </si>
  <si>
    <t>H2550029</t>
  </si>
  <si>
    <t>SARAGADAM</t>
  </si>
  <si>
    <t>SAI PAVAN</t>
  </si>
  <si>
    <t>Saragadam Sai Pavan</t>
  </si>
  <si>
    <t>pavan4856789@gmail.com</t>
  </si>
  <si>
    <t>h2550029@student.nicmar.ac.in</t>
  </si>
  <si>
    <t>07-Jun-2000</t>
  </si>
  <si>
    <t>English , Telugu , Hindi , Kannada</t>
  </si>
  <si>
    <t>Cooking,Reading,Explore new places</t>
  </si>
  <si>
    <t>8121 6570 8861</t>
  </si>
  <si>
    <t>SARAGADAM RAMA KRISHNA</t>
  </si>
  <si>
    <t>VASTU SIDDHANTHI , RMP</t>
  </si>
  <si>
    <t>SARAGADAM SRI VANI</t>
  </si>
  <si>
    <t>15-111/6 ,Devinagar Payakaraopeta Town</t>
  </si>
  <si>
    <t>Anakapalli</t>
  </si>
  <si>
    <t>PRASANTHI NIKETAN M.V.V.S. MURTHY E.M. SCHOOL</t>
  </si>
  <si>
    <t>BOARD OF SECONDARY EDUCATION ANDHRA PRADESH</t>
  </si>
  <si>
    <t>2015-Mar</t>
  </si>
  <si>
    <t>BOARD OF INTERMEDIATE EDUCATION ANDHRA PRADESH</t>
  </si>
  <si>
    <t>SIDDHARTHA ACADEMY OF HIGHER EDUCATION DEEMED UNIVERSITY, VIJAYAWADA</t>
  </si>
  <si>
    <t>VELAGAPUDI RAMAKRISHNA SIDDHARTHA ENGINEERING COLLEGE, SIDDHARTHA UNIVERSITY ACADEMY OF HIGHER EDUCATION ,VIJAYAWADA, ANDHRA PRADESH</t>
  </si>
  <si>
    <t>MS Office (Advanced Excel),AutoCAD-BIM , MS Project, Earned Value Management ,Primavera P6,POWER BI,SAP MM Basics, UG NX basics</t>
  </si>
  <si>
    <t>JBF INDUSTRIES | Process Engineer Mechanical &amp; Utility | Bahrain | Dec 2023 | Jan 2025 | 1 Years, 1 Months, 26 Days | 11.76
L&amp;T Technology Services (LTTS) | Design Engineer  | Mysore , Karnataka | Nov 2021 | Aug 2023 | 1 Years, 9 Months, 16 Days | 5</t>
  </si>
  <si>
    <t>35 month(s)</t>
  </si>
  <si>
    <t>EY | Risk Consulting Trainee  | MUMBAI | May 2026 | Jul 2026 | 7 Weeks | Campus Internship
AMAZON SELLER SERVICES AND REAL ESTATE    (2018 - TODAY ) | TEAM LEAD  OPERATIONS | VISAKHAPATNAM | Jan 2021 | Jun 2021 | 25 Weeks
SIDDHARTHA UNIVERSITY (SAHE) | PROJECT LEADER  | VIJAYAWADA | Feb 2021 | Jun 2021 | 21 Weeks</t>
  </si>
  <si>
    <t>AI Tools master class from Be10X
POWER BI Visualization by Skill Nation
certification in Six Sigma White Belt
Fundamentals of Project Management from PMI
Supply Chain Foundations, Analytics and Project Management
Certified Logistics &amp; SCM Professional -Vskills institute, Govt india
(APSSDC) Creo parametrics, NX 10 and Auto-CAD from Canter CAD</t>
  </si>
  <si>
    <t>H2550030</t>
  </si>
  <si>
    <t>SARIPELLA</t>
  </si>
  <si>
    <t>RAVI KRISHNA</t>
  </si>
  <si>
    <t>VARMA</t>
  </si>
  <si>
    <t>Saripella Ravi Krishna Varma</t>
  </si>
  <si>
    <t>ravivarmasaripella9@gmail.com</t>
  </si>
  <si>
    <t>h2550030@student.nicmar.ac.in</t>
  </si>
  <si>
    <t>20-Mar-2003</t>
  </si>
  <si>
    <t>ENGLISH,HINDI AND TELUGU</t>
  </si>
  <si>
    <t>playing volleyball and badminton,photography</t>
  </si>
  <si>
    <t>4766 5491 2385</t>
  </si>
  <si>
    <t>SARIPELLA VENKATA SUBBA RAJU</t>
  </si>
  <si>
    <t>SARIPELLA SIRISHA</t>
  </si>
  <si>
    <t>3-171, Chinna Vidhi, Bhatnavilli, Amalapuram Mandalam</t>
  </si>
  <si>
    <t>Konaseema</t>
  </si>
  <si>
    <t>ADITYA ENGLISH MEDIUM HIGH SCHOOL</t>
  </si>
  <si>
    <t>KAMANAGARUVU,ANDRA PRADESH</t>
  </si>
  <si>
    <t>ADITYA JUNIOR COLLEGE</t>
  </si>
  <si>
    <t>2021-Mar</t>
  </si>
  <si>
    <t>VISHNU INSTITUTE OF TECNOLOGY</t>
  </si>
  <si>
    <t xml:space="preserve">Revit, AutoCAD, MS Project, Primavera p6, Power BI </t>
  </si>
  <si>
    <t>Shapoorji pallonji and company private limited | Intern | Ap Hod towers Amaravati  | May 2026 | Jul 2026 | 7 Weeks | Campus Internship
GOVIN BUILDTECH PRIVATE LIMITED | INTERN | WANGAPALLY, YADGIRI-WARANGAL HIGHWAY | May 2024 | Jul 2024 | 8 Weeks
FLOOD HAZARD ASSESSMENT &amp; RISK MANAGEMENT IN WEST GODAVARI DIS USING GIS | SARIPELLA RAVI KRISHNA VERMA | BHIMAVARAM, WEST GODAVARI | Dec 2024 | Apr 2025 | 16 Weeks</t>
  </si>
  <si>
    <t>H2550031</t>
  </si>
  <si>
    <t>SHAIK</t>
  </si>
  <si>
    <t>LAIQ UR</t>
  </si>
  <si>
    <t>REHMAN</t>
  </si>
  <si>
    <t>Shaik Laiq Ur Rehman</t>
  </si>
  <si>
    <t>shaiklaiq20@gmail.com</t>
  </si>
  <si>
    <t>h2550031@student.nicmar.ac.in</t>
  </si>
  <si>
    <t>20-Nov-2002</t>
  </si>
  <si>
    <t xml:space="preserve">ENGLISH,HINDI,Kannada </t>
  </si>
  <si>
    <t>Travelling, swimming,gym</t>
  </si>
  <si>
    <t>3447 3395 2373</t>
  </si>
  <si>
    <t>SHAIK MUKHTAR AHMED</t>
  </si>
  <si>
    <t>LAB TECHNICIAN</t>
  </si>
  <si>
    <t>GOUSIYA BEGUM</t>
  </si>
  <si>
    <t>1-1279/A1, AIWAN E SHAHI ROAD, VIJAYA VIDYALAYA SCHOOL, KALABURAGI,</t>
  </si>
  <si>
    <t>NEW NOBLE BOYS HIGH SCHOOL</t>
  </si>
  <si>
    <t>AutoCAD,MS Office(Advanced Excel),MS Project,Primavera P6,Revit(BIM),Tableau,Power Bi</t>
  </si>
  <si>
    <t>RAMTEJA CONSTRUCTION PVT.LTD. | SITE EXECUTION AND PLANNING | HYDERABAD | May 2026 | Jul 2026 | 8 Weeks | Campus Internship
POOJYA DODDAPPA APPA COLLEGE OF ENGINEERING | ENVIRONMENTAL ENGGINEERING  | KALABURAGI | Jul 2023 | Aug 2024 | 60 Weeks</t>
  </si>
  <si>
    <t>OFFICE AUTOMATION COMPUTER EDUCATION
RIVIT</t>
  </si>
  <si>
    <t>H2550032</t>
  </si>
  <si>
    <t>SHAKSHI</t>
  </si>
  <si>
    <t>GUPTA</t>
  </si>
  <si>
    <t>Shakshi Gupta</t>
  </si>
  <si>
    <t>shakshigupta132@gmail.com</t>
  </si>
  <si>
    <t>h2550032@student.nicmar.ac.in</t>
  </si>
  <si>
    <t>10-Feb-2003</t>
  </si>
  <si>
    <t>English, Hindi</t>
  </si>
  <si>
    <t>Dance,Cooking,Badminton</t>
  </si>
  <si>
    <t>8828 2021 0341</t>
  </si>
  <si>
    <t>BIRENDRA GUPTA</t>
  </si>
  <si>
    <t>BUSINESSMAN</t>
  </si>
  <si>
    <t>KAVITA DEVI</t>
  </si>
  <si>
    <t>Shree Mathura Prasad Jewellers, Kendua Bazar, Post Kusunda, Dhanbad, Jharkhand</t>
  </si>
  <si>
    <t>Dhanbad</t>
  </si>
  <si>
    <t>FLAT201, 3RD FLOOR, ROAD NO 9, DR YSR NILAYAM, PANCHVATI COLONY, MANIKONDA</t>
  </si>
  <si>
    <t>DE NOBILI SCHOOL , C.M.R.I.,DHANBAD</t>
  </si>
  <si>
    <t>INDIAN CERTIFICATE OF SECONDARY EDUCATION</t>
  </si>
  <si>
    <t>2003-Feb</t>
  </si>
  <si>
    <t>R K S VIDYA MANDIR DHANSAR DHANBAD JHARKHAND</t>
  </si>
  <si>
    <t>Commerce</t>
  </si>
  <si>
    <t>2019-Jul</t>
  </si>
  <si>
    <t>2021-Sep</t>
  </si>
  <si>
    <t>JADAVPUR UNIVERSITY</t>
  </si>
  <si>
    <t>J. D. BIRLA INSTITUTE KOLKATA , WEST BENGAL</t>
  </si>
  <si>
    <t>Interior Design</t>
  </si>
  <si>
    <t>AutoCAD,MS Office,MS Project,Primavera,PowerBI,Tableau,BIM,Microsoft Dynamic 365</t>
  </si>
  <si>
    <t>BAJAJ HOUSING FINANCE  | HOUSING FINANCE &amp;OPERATIONS INTERN | Remote | May 2026 | Jul 2026 | 8 Weeks | Campus Internship
ANUP OSWAL ARCHITECTS | JUNIOR INTERIOR DESIGNER | PUNE | Jul 2024 | May 2025 | 45 Weeks
SATISH NAIK ASSOCIATES | INTERN INTERIOR DESIGNER | BENGALURU | Nov 2023 | Jan 2024 | 5 Weeks</t>
  </si>
  <si>
    <t>Ethics in Engineering Practice NPTEL
Design, Technology and Innovation
Product x Project Management: The Collaboration Playbook
Talking to AI: Prompt Engineering for Project Managers
Certificate of completion by Lomos Archilabs</t>
  </si>
  <si>
    <t>H2550033</t>
  </si>
  <si>
    <t>SHARATH</t>
  </si>
  <si>
    <t>K</t>
  </si>
  <si>
    <t>Sharath K</t>
  </si>
  <si>
    <t>sharathkandgal@gmail.com</t>
  </si>
  <si>
    <t>h2550033@student.nicmar.ac.in</t>
  </si>
  <si>
    <t>19-Jan-2002</t>
  </si>
  <si>
    <t>English,Kannada,Hindi,Telugu</t>
  </si>
  <si>
    <t>Music,Sports</t>
  </si>
  <si>
    <t>4321 5905 9811</t>
  </si>
  <si>
    <t>KANDGAL KARIBASAPPA</t>
  </si>
  <si>
    <t>GOVERNMENT SECTOR</t>
  </si>
  <si>
    <t>B MANJULA</t>
  </si>
  <si>
    <t>C/O Son Of Karibasappa K, 75, Shanthanahalli Raste, Harakabhavi, Vijayanagara, Karnataka_x000D_
583126_x000D_</t>
  </si>
  <si>
    <t>Vijayanagara</t>
  </si>
  <si>
    <t>S J M ENGLISH MEDIUM HIGH SCHOOL</t>
  </si>
  <si>
    <t>KARNATAKA SECONDARY  EDUCATION EXAMINATION BOARD</t>
  </si>
  <si>
    <t>2008-Jun</t>
  </si>
  <si>
    <t>S R S PU COLLEGE</t>
  </si>
  <si>
    <t>KARNATAKA BOARD OF THE PRE-UNIVERSITY EDUCATION</t>
  </si>
  <si>
    <t>VISVESVARAYA TECHNOLOGICAL UNIVERSITY, BELGAUM</t>
  </si>
  <si>
    <t>S.D.M INSTITUTE OF TECHNOLOGY</t>
  </si>
  <si>
    <t>2020-Sep</t>
  </si>
  <si>
    <t>AutoCAD,MS Office,MS Project,SketchUp,Power BI Desktop,Primavera P6</t>
  </si>
  <si>
    <t>Tracks and Towers Infratech Private Limited | Management Intern | Bansuwada-Kamareddy Projects, Kamareddy, Telangana-503187 | May 2026 | Jul 2026 | 8 Weeks | Campus Internship
APARAJITHA CIVIL CONSULTANTS LLP | CIVIL ENGINEERING INTERN | MYSORE, KARNATAKA, INDIA  | Aug 2023 | Sep 2023 | 3 Weeks
SDM INSTITUTE OF TECHNOLOGY, UJIRE – DEPARTMENT OF CIVIL ENGINEERING | MEMBER IN PROJECT GROUP | UJIRE, KARNATAKA, INDIA | Dec 2023 | May 2024 | 21 Weeks
SDM INSTITUTE OF TECHNOLOGY, UJIRE â€“ DEPARTMENT OF CIVIL ENGINEERING | MEMBER IN PROJECT GROUP | UJIRE, KARNATAKA, INDIA | Dec 2023 | May 2024 | 21 Weeks</t>
  </si>
  <si>
    <t>COMPREHENSIVE KNOWLEDGE ON BUILDING PLANNING, DESIGN AND CONSTRUCTION
Ethics in Engineering Practice
Design, Technology and Innovation</t>
  </si>
  <si>
    <t>H2550034</t>
  </si>
  <si>
    <t>SIDDIQUI NOOMAN</t>
  </si>
  <si>
    <t>AHMED</t>
  </si>
  <si>
    <t>HAFIZULLAH</t>
  </si>
  <si>
    <t>Siddiqui Nooman Ahmed Hafizullah</t>
  </si>
  <si>
    <t>noomansiddiqui567@gmail.com</t>
  </si>
  <si>
    <t>h2550034@student.nicmar.ac.in</t>
  </si>
  <si>
    <t>20-Oct-2000</t>
  </si>
  <si>
    <t>ENGLISH HINDI MARATHI</t>
  </si>
  <si>
    <t>3182 8583 6971</t>
  </si>
  <si>
    <t>HAFIZULLAH ZAHID HUSSAIN SIDDIQUI</t>
  </si>
  <si>
    <t>MEDICAL OPERATOR</t>
  </si>
  <si>
    <t>HADISUNNISSA HAFIZLLAH SIDDIQUI</t>
  </si>
  <si>
    <t>G 402 UNITY WADALA CO-OPERATIVE HOUSING SOCIETY LLOYDS ESTATE NEAR VIDYALANKAR COLLEGE ANTOPHILL WADALA MUMBAI 400037</t>
  </si>
  <si>
    <t>Mumbai City</t>
  </si>
  <si>
    <t>SITARAM PRAKASH HIGH SCHOOL</t>
  </si>
  <si>
    <t>MAHARASHTRA STATE BOARD OF SECONDARY AND HIGHER SECONDARY EDUCATION, PUNE/MAHARASHTRA</t>
  </si>
  <si>
    <t>THE ANDHRA EDUCATION SOCIETY'S JUNIOR COLLEGE</t>
  </si>
  <si>
    <t>UNIVERSITY OF MUMBAI</t>
  </si>
  <si>
    <t>RIZVI COLLEGE OF ENGINEERING</t>
  </si>
  <si>
    <t>2022-Aug</t>
  </si>
  <si>
    <t>AutoCAD,MS Office,MS Project,Primavera,POWER BI</t>
  </si>
  <si>
    <t>Betterplace Select | PROJECT EXECUTIVE  | MUMBAI | Apr 2024 | Oct 2024 | 0 Years, 6 Months, 8 Days | 2.5
LIVSPACE  | OPERATIONS LEAD | MUMBAI | Nov 2024 | Jul 2025 | 0 Years, 8 Months, 12 Days | 5</t>
  </si>
  <si>
    <t>Highbar Technocrat Limited | SAP Project System Intern | MUMBAI | May 2026 | Jul 2026 | 8 Weeks | Campus Internship</t>
  </si>
  <si>
    <t>Primavera P6</t>
  </si>
  <si>
    <t>H2550035</t>
  </si>
  <si>
    <t>SIDDARTHA SHREYAS</t>
  </si>
  <si>
    <t>NETHA</t>
  </si>
  <si>
    <t>SIRIMILLA</t>
  </si>
  <si>
    <t>Siddartha Shreyas Netha Sirimilla</t>
  </si>
  <si>
    <t>siddarthashreyas0001@gmail.com</t>
  </si>
  <si>
    <t>h2550035@student.nicmar.ac.in</t>
  </si>
  <si>
    <t>26-Apr-2002</t>
  </si>
  <si>
    <t>learning new software,play football,cooking</t>
  </si>
  <si>
    <t>7807 9233 5661</t>
  </si>
  <si>
    <t>SIRIMILLA SHIVA KUMAR</t>
  </si>
  <si>
    <t>SIRIMILLA JYOTHI</t>
  </si>
  <si>
    <t>1-9-23/1, Temple Alwal, Secundrabad</t>
  </si>
  <si>
    <t>1-7-100/155/1, ALWAL, REDDY ENCLAVE, ROAD NO. 4, OPPOSITE BOBBILLI NEST</t>
  </si>
  <si>
    <t>KRISHNAVENI TALENT HIGH SCHOOL</t>
  </si>
  <si>
    <t>BOARD OF SECONDARY EDUCATION / TELANGANA</t>
  </si>
  <si>
    <t>DIPLOMA IN CIVIL ENGINEERING</t>
  </si>
  <si>
    <t>VNR VIGNANA JYOTHI INSTITUTE OF ENGINEERING AND TECHNOLOGY / TELANGANA</t>
  </si>
  <si>
    <t>2020-Oct</t>
  </si>
  <si>
    <t>ST.MARTIN'S ENGINEERING COLLEGE / TELANGANA</t>
  </si>
  <si>
    <t>2023-Aug</t>
  </si>
  <si>
    <t>AutoCAD,MS Office,PowerBI,Primavera ,Tableau,ERP,BIM,MS Projects,TILOS</t>
  </si>
  <si>
    <t>IVA AGRO INNOVATIONS PVT LTD | SITE ENGINEER | Khammam, Telangana | Nov 2023 | Nov 2024 | 1 Years, 0 Months, 3 Days | 1.8</t>
  </si>
  <si>
    <t>Arteriors Build India Pvt.Ltd | Intern | Kochi,Kerala | May 2026 | Jul 2026 | 8 Weeks | Campus Internship
St.Martin's Engineering College | Student | Kompally | Jun 2022 | Dec 2022 | 29 Weeks
ST.MARTIN'S ENGINEERING COLLEGE | STUDENT | KOMPALLY | Jan 2023 | Jun 2023 | 22 Weeks</t>
  </si>
  <si>
    <t>Quantity Surveying With Rate Analysis
Autodesk 3ds Max
AutoCAD-2D
Digital Forensics</t>
  </si>
  <si>
    <t>H2550036</t>
  </si>
  <si>
    <t>SHIVANI</t>
  </si>
  <si>
    <t>SAHEBRAO</t>
  </si>
  <si>
    <t>SOMKUWAR</t>
  </si>
  <si>
    <t>Shivani Sahebrao Somkuwar</t>
  </si>
  <si>
    <t>shivanisomkuwar123@gmail.com</t>
  </si>
  <si>
    <t>h2550036@student.nicmar.ac.in</t>
  </si>
  <si>
    <t>16-Mar-1997</t>
  </si>
  <si>
    <t>Married</t>
  </si>
  <si>
    <t>ENGLISH , HINDI , MARATHI</t>
  </si>
  <si>
    <t xml:space="preserve"> Public Speaking,Dancing ,singing</t>
  </si>
  <si>
    <t>6704 7854 2659</t>
  </si>
  <si>
    <t>NGO , FARMER</t>
  </si>
  <si>
    <t>VARSHA</t>
  </si>
  <si>
    <t>37 , Gajanan Nagar Umred Road , Dighori Nagpur</t>
  </si>
  <si>
    <t>Nagpur</t>
  </si>
  <si>
    <t>PANDIT NEHRU CONVENT AND HIGH SCHOOL , ISHWAR NAGAR NEW NANADANVAN ,NAGPUR</t>
  </si>
  <si>
    <t>MAHARASHTRA STATE BOARD OF SECONDARY AND HIGHER SECONDARY EDUCATION , NAGPUR , MAHARASHTRA</t>
  </si>
  <si>
    <t>2013-Mar</t>
  </si>
  <si>
    <t>HINDU GIRLS MAHAL , (DADIBAI DESHMUKH HINDU MULINCHI SHALA) , NAGPUR</t>
  </si>
  <si>
    <t>2016-Feb</t>
  </si>
  <si>
    <t>RASHTRASANT TUKADOJI MAHARAJ NAGPUR UNIVERSITY  (RTMNU)</t>
  </si>
  <si>
    <t>PRIYADARSHINI BHAGWATI COLLEGE OF ENGINEERING ,NAGPUR, MAHARASHTRA</t>
  </si>
  <si>
    <t>2016-Aug</t>
  </si>
  <si>
    <t>Revit Architecture (BIM) [Autodesk 2023 with 100 % marks from IFS Academy],Autocad 2D &amp; 3D [Autodesk 2019 with 100 % marks from Disha Computer Institution],Structure Design &amp; Analysis using STAAD.Pro CONNECT Edition EN|EN [Bentley 2023 w,Etaab,Building Es</t>
  </si>
  <si>
    <t>M/S  PANKAJ M.AKHANDE ENGINEERING  &amp; CONSTRUCTION | BILLING ENGG / AUTOCAD ENGG | NAGPUR | Oct 2022 | Nov 2023 | 1 Years, 1 Months, 29 Days | 2.2</t>
  </si>
  <si>
    <t>Shapoorji Pallonji &amp; Co. Ltd. | Project Management | pune | May 2026 | Jul 2026 | 10 Weeks | Campus Internship
Constrologix Engg.&amp; Research Services Pvt.Ltd. | QA/ Review Executive | pune | Jun 2022 | Aug 2022 | 12 Weeks
INDUSTRIAL  CASE STUDIES IN NDT  - NON DESTRUCTIVE TESTING AND EVALUATION | CIVIL ENGINEER | NAGPUR | Oct 2019 | Apr 2020 | 26 Weeks</t>
  </si>
  <si>
    <t>Autodesk 3Ds max [Autodesk 2019 with 100% marks from Disha Computer Institution]
Building Estimation &amp; Costing [IFS Academy 2024]
ETABS [IFS Academy 2024]
Structural Design &amp; Analysis using STAAD.Pro CONNECT Edition EN|EN [Bentley 2023 with 100% marks from IFS Academy ]
Revit Architecture(BIM) [Autodesk 2023 with 100% marks from IFS Academy
AutoCAD 2D &amp; 3D [Autodesk 2019 with 100% marks from Disha Computer Institution]</t>
  </si>
  <si>
    <t>H2550037</t>
  </si>
  <si>
    <t>SREE CHARAN</t>
  </si>
  <si>
    <t>KANNAM</t>
  </si>
  <si>
    <t>Sree Charan Kannam</t>
  </si>
  <si>
    <t>sreecharankannam87@gmail.com</t>
  </si>
  <si>
    <t>h2550037@student.nicmar.ac.in</t>
  </si>
  <si>
    <t>04-Dec-2003</t>
  </si>
  <si>
    <t>Playing Sports,Music,Travelling,Photography</t>
  </si>
  <si>
    <t>5200 5681 0421</t>
  </si>
  <si>
    <t>RAJESH KANNAM</t>
  </si>
  <si>
    <t>PROFESSIONAL</t>
  </si>
  <si>
    <t>KAVITHA KANNAM</t>
  </si>
  <si>
    <t>Flat No 1221, Tower-1, Marina Skies, Hariram Hills, Green Hills Road, Opposite IDL, Moosapet, Medchal-malkajgiri, Telangana, 500018</t>
  </si>
  <si>
    <t>ST. ANDREWS HIGH SCHOOL</t>
  </si>
  <si>
    <t>CENTRAL BOARD OF SECONDARY EDUCATION - TELANGANA</t>
  </si>
  <si>
    <t>TELANGANA STATE BOARD OF INTERMEDIATE EDUATION - TELANGANA</t>
  </si>
  <si>
    <t>GOKARAJU RANGARAJU INSTITUTE OF ENGINEERING AND TECHNOLOGY - TELANGANA</t>
  </si>
  <si>
    <t>AutoCAD, MS Office, Revit, QGIS, Staad Pro, MS Project, Primavera, Tableau</t>
  </si>
  <si>
    <t>Pranava Group | Planning &amp; Execution (Intern) | Attapur (HYD) | May 2026 | Jul 2026 | 8 Weeks | Campus Internship
My Home Construction Pvt. Ltd. | Intern | Kokapet | May 2024 | Jun 2024 | 4 Weeks
GOKARAJU RANGARAJU INSTITUTE OF ENGINEERING AND TECHNOLOGY | FINAL YEAR STUDENT | BACHUPALLY | Dec 2024 | May 2025 | 20 Weeks</t>
  </si>
  <si>
    <t>Plastic Waste Management
Project Planning &amp; Control
Ethics in Engineering Practice
Design, Technology and Innovation</t>
  </si>
  <si>
    <t>H2550038</t>
  </si>
  <si>
    <t>SUBHAM</t>
  </si>
  <si>
    <t>PORICHHA</t>
  </si>
  <si>
    <t>Subham Porichha</t>
  </si>
  <si>
    <t>porichamamali@gmail.com</t>
  </si>
  <si>
    <t>h2550038@student.nicmar.ac.in</t>
  </si>
  <si>
    <t>04-May-2003</t>
  </si>
  <si>
    <t>English, Hindi, Odia, Telugu</t>
  </si>
  <si>
    <t>9469 4463 3145</t>
  </si>
  <si>
    <t>LOKANATH PORICHHA</t>
  </si>
  <si>
    <t>GOVERNMENT</t>
  </si>
  <si>
    <t>URMILA PORICHHA</t>
  </si>
  <si>
    <t>B.c Road, Jaykaypur, Rayagada</t>
  </si>
  <si>
    <t>Rayagada</t>
  </si>
  <si>
    <t>Odisha</t>
  </si>
  <si>
    <t>LAKSHMIPAT SINGHANIA PUBLIC SCHOOL</t>
  </si>
  <si>
    <t>CENTRAL BOARD OF SECONDARY EDUCATION ,ODISHA</t>
  </si>
  <si>
    <t>2014-Apr</t>
  </si>
  <si>
    <t>NARYANA HIGH SCHOOL</t>
  </si>
  <si>
    <t>CENTRAL BOARD OF SECONDARY EDUCATION,ANDHRA PRADESH</t>
  </si>
  <si>
    <t>GIET UNIVERSITY</t>
  </si>
  <si>
    <t>GANDHI INSTITUTE OF ENGINEERING AND TECHNOLOGY GUNUPUR</t>
  </si>
  <si>
    <t>AutoCAD,STAAD.pro</t>
  </si>
  <si>
    <t>Amaravati Development Corporation Limited  | intern | Amaravati, Vijayawada | May 2026 | Jul 2026 | 7 Weeks | Campus Internship
R&amp;B | Apprentices | RAYAGADA | Jun 2023 | Jul 2023 | 8 Weeks</t>
  </si>
  <si>
    <t>CTTC</t>
  </si>
  <si>
    <t>H2550039</t>
  </si>
  <si>
    <t>SWATANTRA</t>
  </si>
  <si>
    <t>BOSE</t>
  </si>
  <si>
    <t>Swatantra Bose</t>
  </si>
  <si>
    <t>ar.swatantrabose@gmail.com</t>
  </si>
  <si>
    <t>h2550039@student.nicmar.ac.in</t>
  </si>
  <si>
    <t>18-Feb-1999</t>
  </si>
  <si>
    <t>ENGLISH,HINDI &amp; BENGALI</t>
  </si>
  <si>
    <t xml:space="preserve">Painting, singing, dancing,traveling </t>
  </si>
  <si>
    <t>6413 0407 7392</t>
  </si>
  <si>
    <t>SUJIT KUMAR BOSE</t>
  </si>
  <si>
    <t>MCM - GOVERNMENT SERVANT</t>
  </si>
  <si>
    <t>SAMPA BOSE</t>
  </si>
  <si>
    <t>H.NO. 40, PALAK VIHAR, 2ND LANE, MAHARAJPUR, JABALPUR,482004</t>
  </si>
  <si>
    <t>Jabalpur</t>
  </si>
  <si>
    <t>Madhya Pradesh</t>
  </si>
  <si>
    <t>KENDRIYA VIDYALAYA VEHICLE FACTORY JABALPUR</t>
  </si>
  <si>
    <t>CBSE - JABALPUR/ MADHYA PRADESH</t>
  </si>
  <si>
    <t>KENDRIYA VIDYALAYA NO. 2 GCF JABALPUR</t>
  </si>
  <si>
    <t>RAJIV GANDHI PROUDYOGIKI VISHWAVIDYALAYA, BHOPAL</t>
  </si>
  <si>
    <t>HITKARINI COLEEGE OF ARCHITECTURE AND TOWN PLANNING JABALPUR</t>
  </si>
  <si>
    <t>Architecture Design &amp; Planning</t>
  </si>
  <si>
    <t>2017-Aug</t>
  </si>
  <si>
    <t>2022-Jun</t>
  </si>
  <si>
    <t>AutoCAD,MS Office,MS Project,Primavera,Revit,SketchUp,Enscape,Lumion,Velux,Thea,3D Max,Adobe photoshop,Adobe Lightroom,Canva</t>
  </si>
  <si>
    <t>Inform Architects | Junior Architect | BANGALORE | Jul 2022 | Feb 2023 | 0 Years, 7 Months, 11 Days | 3.45
Andortech Pvt. Ltd. | Senior Graphic Designer - Store Space Planner | BANGALORE | Mar 2023 | Sep 2024 | 1 Years, 5 Months, 30 Days | 4
FirstCry.com |  Sr Executive Store Design | Pune | Oct 2024 | Jul 2025 | 0 Years, 9 Months, 24 Days | 4.75</t>
  </si>
  <si>
    <t>Vehicle Factory Jabalpur - AVNL | Management Trainee | Jabalpur | May 2026 | Jul 2026 | 8 Weeks | Campus Internship
UNFOLDING THE ISSUES OF PUBLIC TOLIET IN TRANSFORMING URBAN SCENARIO | Student | Jabalpur | Jun 2020 | Dec 2020 | 28 Weeks
S.S. Associates | Intern - Architecture | Bhopal | Aug 2021 | Dec 2021 | 21 Weeks
Manasaram Architects | Intern - Architecture | Bangalore | Jan 2022 | May 2022 | 17 Weeks</t>
  </si>
  <si>
    <t>Work Smarter with Microsoft Excel
The PL-900 Practice Exam</t>
  </si>
  <si>
    <t>H2550040</t>
  </si>
  <si>
    <t>VISHWA</t>
  </si>
  <si>
    <t>SIDRAMAPPA</t>
  </si>
  <si>
    <t>PADSHETTY</t>
  </si>
  <si>
    <t>Vishwa Sidramappa Padshetty</t>
  </si>
  <si>
    <t>padshettyvishwa@gmail.com</t>
  </si>
  <si>
    <t>h2550040@student.nicmar.ac.in</t>
  </si>
  <si>
    <t>01-May-2001</t>
  </si>
  <si>
    <t>English, Hindi, Kannada, Telugu</t>
  </si>
  <si>
    <t>Reading books on self growth and management,Watching movies and documentaries (for creativity and new perspective),Playing badminton &amp; fitness activities,Travelling and exploring new places</t>
  </si>
  <si>
    <t>2310 9449 2236</t>
  </si>
  <si>
    <t>SIDRAMAPPA PADSHETTY</t>
  </si>
  <si>
    <t>VIMALA PADSHETTY</t>
  </si>
  <si>
    <t>H.NO.1/4 AT POST AINAPUR TQ. CHINCHOLI DIST KALABURAGI</t>
  </si>
  <si>
    <t>H.NO. 2-909/49/196, BEHIND NANDI BASAWESHWAR TEMPLE, GDA 3RD BLOCK, VEERENDRA PATIL COLONY, SEDAM ROAD, KALABURAGI.</t>
  </si>
  <si>
    <t>CHANDRAKANT PATIL PUBLIC ENGLISH MEDIUM HIGH SCHOOL</t>
  </si>
  <si>
    <t>KARNATAKA SECONDARY  EDUCATION EXAMINATION  BOARD, KALABURAGI (GULBARGA), KARNATAKA</t>
  </si>
  <si>
    <t>DODDAPPA APPA BOYS PU  COLLEGE</t>
  </si>
  <si>
    <t>GOVERNMENT OF KARNATAKA DEPARTMENT OF PRE UNIVERSITY EDUCATION, KALABURAGI (GULBARGA), KARNATAKA</t>
  </si>
  <si>
    <t>VISVESVARAYA TECHNOLOGICAL  UNIVERSITY, BELGAVI, KARNATAKA</t>
  </si>
  <si>
    <t>POOJYA DODDAPPA APPA  COLLEGE OF ENGINEERING, KALABURAGI (GULBARGA), KARNATAKA</t>
  </si>
  <si>
    <t>2018-Sep</t>
  </si>
  <si>
    <t>AutoCAD,MS Office,MS Project,Primavera,SketchUp,Revit,Enscape,Photoshop,STAADPro,BIM</t>
  </si>
  <si>
    <t>PRANAVA GROUP | Planning &amp; Execution Intern | Attapur, Hyderabad | May 2026 | Jul 2026 | 8 Weeks | Campus Internship
MAHALAXMI BUILDERS AND DEVELOPERS | INTERN | KALABURAGI, KARNATAKA | Oct 2021 | Dec 2021 | 8 Weeks
M.G. ASSOCIATES | GRADUATE ENGINEER TRAINEE | Kalaburagi, Karnataka | Jan 2024 | Jan 2025 | 52 Weeks
SHAHNA ARCHITECTS | DESIGN ENGINEER | KALABURAGI, KARNATAKA | Jan 2025 | Jul 2025 | 26 Weeks</t>
  </si>
  <si>
    <t>H2550041</t>
  </si>
  <si>
    <t>VISWANATHAM</t>
  </si>
  <si>
    <t>JNANA</t>
  </si>
  <si>
    <t>LEKHA</t>
  </si>
  <si>
    <t>Viswanatham Jnana Lekha</t>
  </si>
  <si>
    <t>jnanalekha123@gmail.com</t>
  </si>
  <si>
    <t>h2550041@student.nicmar.ac.in</t>
  </si>
  <si>
    <t>10-Feb-2002</t>
  </si>
  <si>
    <t>ENGLISH , TELUGU , HINDI</t>
  </si>
  <si>
    <t>DANCE,SKETCHING,ART AND CRAFT</t>
  </si>
  <si>
    <t>9838 1072 9862</t>
  </si>
  <si>
    <t>VISWANATHAM SURESH</t>
  </si>
  <si>
    <t>VISWANATHAM VIJAYA LAKSHMI</t>
  </si>
  <si>
    <t>TEACHER</t>
  </si>
  <si>
    <t>FLAT NO :405 , MAHALAKSHMI ENCLAVE , NIZAMPET VILLAGE , HYDERABAD , 500090</t>
  </si>
  <si>
    <t>ST MARYS HIGH SCHOOL</t>
  </si>
  <si>
    <t>BOARD OF SECONDARY EDUCATION , TELANGANA STATE</t>
  </si>
  <si>
    <t>SRIGAYATHRI JUNIOR COLLEGE</t>
  </si>
  <si>
    <t>TELANGANA STATE BOARD OF INTERMEDIATE EDUCATION , HYDERABAD</t>
  </si>
  <si>
    <t>JNAFAU</t>
  </si>
  <si>
    <t>AURORAS DESIGN ACADEMY  , HYDERABAD</t>
  </si>
  <si>
    <t>AutoCAD,MS Office,MS Project,Primavera,Revit,Power BI,Sketchup</t>
  </si>
  <si>
    <t>NSL Infratech | Intern | KPHB | May 2026 | Jul 2026 | 7 Weeks | Campus Internship
AURORA'S DESIGN ACADEMY | Architectural Thesis | hyderabad | Jan 2024 | Jun 2024 | 25 Weeks
STUDIO EFFICACY | Junior Architect | MIYAPUR | Feb 2024 | Feb 2025 | 53 Weeks
STUDIO EFFICACY | Intern , Planning , Designing | MIYAPUR | Aug 2023 | Feb 2024 | 27 Weeks</t>
  </si>
  <si>
    <t>H2550042</t>
  </si>
  <si>
    <t>GONUGUNTA</t>
  </si>
  <si>
    <t>SASIDHAR</t>
  </si>
  <si>
    <t>Gonugunta Sasidhar</t>
  </si>
  <si>
    <t>sasichowdary44@gmail.com</t>
  </si>
  <si>
    <t>h2550042@student.nicmar.ac.in</t>
  </si>
  <si>
    <t>09-Jan-2001</t>
  </si>
  <si>
    <t>English,Hindi,Telugu</t>
  </si>
  <si>
    <t>9080 9797 0343</t>
  </si>
  <si>
    <t>GONUGUNTA PRASAD</t>
  </si>
  <si>
    <t>GONUGUNTA PRABHAVATHI</t>
  </si>
  <si>
    <t>Ulavapalli, Chejerla Mandal, Nellore District-524341</t>
  </si>
  <si>
    <t>Z P P HIGH SCOOL</t>
  </si>
  <si>
    <t>BOARD OF SECONDARY EDUCATION ANDHRAPRADHESH,INDIA</t>
  </si>
  <si>
    <t>BOARD OF INTERMEDIATE EDUCATION  ANDHRAPRADESH,INDIA</t>
  </si>
  <si>
    <t>NBKR INSTITUTE OF SCIENCE AND TECHNOLOGY VIDYANAGAR/ANDHRAPRADESH</t>
  </si>
  <si>
    <t>ANALYSIS AND DESIGN OF EARTHQUAKE RESISTANT BUILDING | B.Tech Final Year Project | Vidyanagar,Andhrapradesh | Feb 2024 | May 2024 | 15 Weeks
SKILLDZIRE (In collaboration with APSCHE, Approved by AICTE) | Intern - Design of Building using ETABS | Online Mode | Feb 2024 | Apr 2024 | 10 Weeks
CREATIVE TECHNO INFRA SOLUTIONS PVT LTD | Site Execution | Hyderabad | Aug 2023 | Sep 2023 | 5 Weeks</t>
  </si>
  <si>
    <t>Finishing School Training Programme</t>
  </si>
  <si>
    <t>No Uploaded</t>
  </si>
  <si>
    <t>H2550043</t>
  </si>
  <si>
    <t>PRAVIN</t>
  </si>
  <si>
    <t>J</t>
  </si>
  <si>
    <t>Pravin J</t>
  </si>
  <si>
    <t>pravinj.2001@gmail.com</t>
  </si>
  <si>
    <t>h2550043@student.nicmar.ac.in</t>
  </si>
  <si>
    <t>26-Jul-2001</t>
  </si>
  <si>
    <t>English, Hindi, Kannada, Telugu, Tamil</t>
  </si>
  <si>
    <t>3018 3744 4229</t>
  </si>
  <si>
    <t>JAGADEESHAPPA S</t>
  </si>
  <si>
    <t>RETIRED BANK MANAGER</t>
  </si>
  <si>
    <t>REKHA</t>
  </si>
  <si>
    <t>4060/24, 8th Cross, BIET Road, Siddaveerappa Badavane, Davanagere, Karnataka, 577004.</t>
  </si>
  <si>
    <t>Davanagere</t>
  </si>
  <si>
    <t>06418-SMT PS SHIVASHANKARAPPA E M RES SCH DAVANGEREÂ KK.</t>
  </si>
  <si>
    <t>CENTRAL BOARD OF SECONDARY EDUCATION. DAVANAGERE , KARNATAKA.</t>
  </si>
  <si>
    <t>2005-Jun</t>
  </si>
  <si>
    <t>SHARADAVIDYANIKETAN PUCOL, DEVINAGAR TALAPADY,Â MANGALORE.</t>
  </si>
  <si>
    <t>DEPARTMENT OF PRE-UNIVERSITY EDUCATION. MANGALORE, KARNATAKA.</t>
  </si>
  <si>
    <t>REVA UNIVERSITY.</t>
  </si>
  <si>
    <t>REVA UNIVERSITY, BENGALURU, KARNATAKA.</t>
  </si>
  <si>
    <t>2023-Sep</t>
  </si>
  <si>
    <t>AutoCAD,MS Office,MS EXCEL,MS WORD,SKETCHUP,REVIT ARCHITECTURE</t>
  </si>
  <si>
    <t>GINA ENGINEERING COMPANY PRIVATE LIMITED. | I WAS A TRAINEE SITE ENGINEER. | M/s BHORUKA PARK PVT LTD | May 2024 | Aug 2025 | 1 Years, 2 Months, 9 Days | 2.52</t>
  </si>
  <si>
    <t>M/s Tracks and Towers Infratech Private Ltd | Engineer Trainee | Bansuwada, Kamareddy Buildings Projects. | May 2026 | Jul 2026 | 8 Weeks | Campus Internship
GINA ENGINEERING COMPANY PRIVATE LIMITED | I WAS A JUNIOR SITE ENGINEER . | TEXTILE PARK SHIGGAVI HAVERI , KARANATAKA 581202 | Mar 2023 | May 2023 | 10 Weeks</t>
  </si>
  <si>
    <t>Autocad, SKETCHUP, Revit Architecture , Basics VRAY</t>
  </si>
  <si>
    <t>H2550044</t>
  </si>
  <si>
    <t>SIRINGI</t>
  </si>
  <si>
    <t>HARSHASREE</t>
  </si>
  <si>
    <t>Siringi Sree Harshasree</t>
  </si>
  <si>
    <t>sreeharsha60012@gmail.com</t>
  </si>
  <si>
    <t>h2550044@student.nicmar.ac.in</t>
  </si>
  <si>
    <t>18-Jul-2003</t>
  </si>
  <si>
    <t>ENGLISH,TELUGU,HINDI</t>
  </si>
  <si>
    <t>4969 0182 5939</t>
  </si>
  <si>
    <t>DR.S.SREENIVASA RAO</t>
  </si>
  <si>
    <t>RETIRED PROFESSOR</t>
  </si>
  <si>
    <t>DR.M.MEENA KUMARI</t>
  </si>
  <si>
    <t>PROFESSOR</t>
  </si>
  <si>
    <t>CHINTHALAVALASA,VIZIANAGARAM,ANDHRA PRADESH, 535005</t>
  </si>
  <si>
    <t>SRI CHAITANYA ENGLISH MEDIUM SCHOOL</t>
  </si>
  <si>
    <t>VIZIANAGARAM / ANDHRA PRADESH</t>
  </si>
  <si>
    <t>SRI CHAITANYA</t>
  </si>
  <si>
    <t>VISHAKAPATNAM / ANDHRA PRADESH</t>
  </si>
  <si>
    <t>J.N.T.U UNIVERSITY KAKINADA</t>
  </si>
  <si>
    <t>GAYATRI VIDYA PARISHAD COLLEGE OF ENGINEERING / ANDRA PRADEHS</t>
  </si>
  <si>
    <t>AutoCAD,MS Office,MS Project</t>
  </si>
  <si>
    <t>RAM TEJA CONSTRUCTION PVT LTD | INTERN | KOKAPET,HYDERABAD | May 2026 | Jul 2026 | 8 Weeks | Campus Internship
GREATER VISAKHAPATNAM MUNICIPAL CORPORATION (GVMC) | STUDENT  | VISAKHAPATNAM | Aug 2022 | Aug 2022 | 1 Weeks
visakhapatnam port authority | STUDENT  | visakhapatnam port | Jun 2023 | Jul 2023 | 4 Weeks
GAYATRI VIDYAPARISHAD COLLEGE OF ENGINEERING ("2-D FLOOD MODELLING OF SARADA RIVER BASIN  USING HEC-RAS") | TEAM MEMBER | MADHURAWADA,VISHAKAPATNAM ,530048 | Jan 2024 | May 2024 | 16 Weeks</t>
  </si>
  <si>
    <t>H2550045</t>
  </si>
  <si>
    <t>NALLA</t>
  </si>
  <si>
    <t>SSREYAN</t>
  </si>
  <si>
    <t>Nalla Ssreyan</t>
  </si>
  <si>
    <t>ssreyannalla@gmail.com</t>
  </si>
  <si>
    <t>h2550045@student.nicmar.ac.in</t>
  </si>
  <si>
    <t>01-Jul-2001</t>
  </si>
  <si>
    <t>TELUGU,HINDI,ENGLISH</t>
  </si>
  <si>
    <t>HISTORY OF ARCHITECTURE &amp; ENGINEERING.,SUSTAINABLE CONSTRUCTION PRACTICES,HIKING &amp; TREKKING</t>
  </si>
  <si>
    <t>5090 6586 2704</t>
  </si>
  <si>
    <t>NALLA VENKATESWARA RAO</t>
  </si>
  <si>
    <t>CONSTRUCTION</t>
  </si>
  <si>
    <t>NALLA VIJAYA LAKSHMI</t>
  </si>
  <si>
    <t>HOUSE-WIFE</t>
  </si>
  <si>
    <t>PNO:387,FLAT NO:102,MECQUERY SLIVER SPRINGS APMT,DEFENCE CLY,SAINIKPURI,MEDCHAL</t>
  </si>
  <si>
    <t>KAKATIYA HIGH SCHOOL</t>
  </si>
  <si>
    <t>TOPPERS JUNIOR COLLEGE</t>
  </si>
  <si>
    <t>CMR COLLEGE OF ENGINEERING AND TECHNOLOGY TELANGANA</t>
  </si>
  <si>
    <t>AutoCAD,excel,ms project,primavera,power bi,Microsoft Dynamics 365,revit,bim</t>
  </si>
  <si>
    <t>polavarapu venkata krishna rao | junior civil engineer | gandi maisamma | Jan 2024 | Jan 2025 | 1 Years, 0 Months, 26 Days | 1.8</t>
  </si>
  <si>
    <t>NSL Infratech | Planning &amp; Mep QAQC | UPPAL HYDERABAD | May 2026 | Jul 2026 | 7 Weeks | Campus Internship
369 design and build | drafting technician  | chakripuram,hyderabad. | Jul 2023 | Dec 2023 | 26 Weeks</t>
  </si>
  <si>
    <t>H2550046</t>
  </si>
  <si>
    <t>KANNA</t>
  </si>
  <si>
    <t>SAI</t>
  </si>
  <si>
    <t>KRISHNA</t>
  </si>
  <si>
    <t>Kanna Sai Krishna</t>
  </si>
  <si>
    <t>kannasaikrishna03@gmail.com</t>
  </si>
  <si>
    <t>h2550046@student.nicmar.ac.in</t>
  </si>
  <si>
    <t>06-Nov-2001</t>
  </si>
  <si>
    <t>ENGLISH,HINDI,TELUGU</t>
  </si>
  <si>
    <t>Playing Cricket, Travelling,Listening Music</t>
  </si>
  <si>
    <t>4661 9706 6601</t>
  </si>
  <si>
    <t>KANNA SRIMANNARAYANA</t>
  </si>
  <si>
    <t>SHOPKEEPER</t>
  </si>
  <si>
    <t>KANNA KAVITHA</t>
  </si>
  <si>
    <t>4-2, CHELPUR, GHANPUR, JAYASHANKAR BHUPALPALLY</t>
  </si>
  <si>
    <t>Jayashankar</t>
  </si>
  <si>
    <t>MONTESSORI HIGH SCHOOL</t>
  </si>
  <si>
    <t>TELANGANA STATE BOARD OF SECONDARY EDUCATION</t>
  </si>
  <si>
    <t>SR JUNIOR COLLEGE</t>
  </si>
  <si>
    <t>ANURAG UNIVERSITY</t>
  </si>
  <si>
    <t>ANURAG UNIVERSITY, HYDERABAD</t>
  </si>
  <si>
    <t>HILL INTERNATIONAL | Project Trainee | Nanakramguda,Hyderabad | Jun 2026 | Jul 2026 | 7 Weeks | Campus Internship
A STUDY ON TERNARY BLENDED LIME POZZOLONA BASED MORTARS | BTECH MAJOR PROJECT | ANURAG UNIVERSITY, HYDERABAD | Dec 2023 | Apr 2024 | 19 Weeks
TS GENCO | INTERN | CHELPUR, BHUPALPALLY | May 2023 | Jun 2023 | 2 Weeks</t>
  </si>
  <si>
    <t>TRAINING COURSE OF MATLAB</t>
  </si>
  <si>
    <t>H2550047</t>
  </si>
  <si>
    <t>VEMULA</t>
  </si>
  <si>
    <t>VIVEK</t>
  </si>
  <si>
    <t>Vemula Vivek</t>
  </si>
  <si>
    <t>vemulaa.062@gmail.com</t>
  </si>
  <si>
    <t>h2550047@student.nicmar.ac.in</t>
  </si>
  <si>
    <t>10-May-2002</t>
  </si>
  <si>
    <t xml:space="preserve">Travelling </t>
  </si>
  <si>
    <t>4265 0845 1096</t>
  </si>
  <si>
    <t>VEMULA LAXMAIAH</t>
  </si>
  <si>
    <t>SINGARENI EMPLOYEE</t>
  </si>
  <si>
    <t>VEMULA UMA MAHESWARI</t>
  </si>
  <si>
    <t>T2 915, T2 QUARTERS, KRISHNA COLONY , JAYASHANKAR BHUPALPALLY.</t>
  </si>
  <si>
    <t>TELANGANA STATE BOARD OF SECONDARY EDUCATION , MANCHERIAL.</t>
  </si>
  <si>
    <t>DIPOLMA IN CIVIL ENGINEERING</t>
  </si>
  <si>
    <t>SINGARENI COLLIERIES POLYTECHNIC</t>
  </si>
  <si>
    <t>2021-Apr</t>
  </si>
  <si>
    <t>ANURAG UNIVERSITY , HYDERABAD</t>
  </si>
  <si>
    <t>AutoCAD,MS Office,MS Project,Primavera</t>
  </si>
  <si>
    <t>PRANAVA GROUP | Planning &amp; Execution (Intern) | Attapur (HYDERABAD) | May 2026 | Jul 2026 | 8 Weeks | Campus Internship
PORTABLE WATER PURIFIER | BTECH MAJOR PROJECT | HYDERABAD | Feb 2024 | May 2024 | 16 Weeks
IRRIGATION &amp; CAD DEPARTMENT | INTERN | CHENNUR | May 2023 | Jun 2023 | 3 Weeks
SINGARENI COLLIERIES COMPANY LTD | INDUSTRIAL TRAINING | BHUPALPALLY | May 2020 | Oct 2020 | 22 Weeks</t>
  </si>
  <si>
    <t>MATLAB</t>
  </si>
  <si>
    <t>H2550048</t>
  </si>
  <si>
    <t>AKANKSHA</t>
  </si>
  <si>
    <t>AGARWAL</t>
  </si>
  <si>
    <t>Akanksha Agarwal</t>
  </si>
  <si>
    <t>akankshaagarwal439@gmail.com</t>
  </si>
  <si>
    <t>h2550048@student.nicmar.ac.in</t>
  </si>
  <si>
    <t>26-Oct-1997</t>
  </si>
  <si>
    <t>English, Hindi, Spanish</t>
  </si>
  <si>
    <t>7907 6282 6550</t>
  </si>
  <si>
    <t>ANIRUDH AGARWAL</t>
  </si>
  <si>
    <t>RETIRED</t>
  </si>
  <si>
    <t>SHEELA AGARWAL</t>
  </si>
  <si>
    <t>C -104 Ekta Nagar Bareilly</t>
  </si>
  <si>
    <t>Bareilly</t>
  </si>
  <si>
    <t>Uttar Pradesh</t>
  </si>
  <si>
    <t>DELHI PUBLIC SCHOOL</t>
  </si>
  <si>
    <t>CBSE BAREILLY</t>
  </si>
  <si>
    <t>2012-May</t>
  </si>
  <si>
    <t>2013-May</t>
  </si>
  <si>
    <t>CAMBRIDGE CONVENT SENIOR SECONDARY SCHOOL</t>
  </si>
  <si>
    <t>CBSE, SHAJHANPUR</t>
  </si>
  <si>
    <t>APEEJAY STYA UNIVERSITY</t>
  </si>
  <si>
    <t>APEEJAY STYA UNIVERSITY, GURUGRAM</t>
  </si>
  <si>
    <t>Bachelor of Design (B.Des.)</t>
  </si>
  <si>
    <t>AutoCAD,MS Office,MS Project,Primavera,Photoshop,Site Visits,BOQ,Space Planning,Organizational Skill,Sketchup,Communication</t>
  </si>
  <si>
    <t>Skootr Pvt. Ltd.  | Associate Designer | Gurugram | Apr 2022 | Jan 2024 | 1 Years, 9 Months, 23 Days | 4.8
Arrivae  | Interior Designer | Gurugram | Jan 2021 | Apr 2022 | 1 Years, 2 Months, 28 Days | 3</t>
  </si>
  <si>
    <t>36 month(s)</t>
  </si>
  <si>
    <t>Cushman &amp; Wakefield Pvt. Ltd. | Business Development &amp; Client Outreach Intern | Gurugram | May 2026 | Jul 2026 | 8 Weeks | Campus Internship
RSP Build | Intern | Gurugram | Jan 2020 | Sep 2020 | 35 Weeks
D'Art Pvt. Ltd. | Intern - Ideation | Faridabad | Oct 2020 | Dec 2020 | 10 Weeks</t>
  </si>
  <si>
    <t xml:space="preserve"> Global Internship Program, Cushman &amp; Wakefield India Pvt Ltd.
Indian Institute of Management Lucknow, Management Development Programme
Certificate in Architectural design
Design Technology &amp; Innovation||NPTEL|| IIT-Bombay
Ethics in Engineering Practice||NPTEL||IIT-Kharagpur</t>
  </si>
  <si>
    <t>H2550049</t>
  </si>
  <si>
    <t>REDDAPPA</t>
  </si>
  <si>
    <t>N</t>
  </si>
  <si>
    <t>Reddappa N</t>
  </si>
  <si>
    <t>reddycivil7788@gmail.com</t>
  </si>
  <si>
    <t>h2550049@student.nicmar.ac.in</t>
  </si>
  <si>
    <t>17-Sep-2002</t>
  </si>
  <si>
    <t>ENGLISH, KANNADA, TELEGU , HINDI</t>
  </si>
  <si>
    <t xml:space="preserve">Listening music, vollyball </t>
  </si>
  <si>
    <t>3000 2920 7357</t>
  </si>
  <si>
    <t>NAGARAJA K.V</t>
  </si>
  <si>
    <t>RETIRED GOVT OFFICE</t>
  </si>
  <si>
    <t>MUNIRATHNAMMA T.M</t>
  </si>
  <si>
    <t>Cheemasandra Bangalore North Karnataka</t>
  </si>
  <si>
    <t>Bangalore Urban</t>
  </si>
  <si>
    <t>NEW BALDWIN INTERNATIONAL SCHOOL</t>
  </si>
  <si>
    <t>KARNATAKA SECONDARY EDUCATION EXAMINATION BOARD</t>
  </si>
  <si>
    <t>2010-Jan</t>
  </si>
  <si>
    <t>CIVIL</t>
  </si>
  <si>
    <t>S.J.E.S POLYTECHNIC MEDAHALLI OLD MADRAS ROADS BANGALORE</t>
  </si>
  <si>
    <t>2022-May</t>
  </si>
  <si>
    <t>VISVESVARAYA TECHNOLOGICAL UNIVERSITY BELAGAVI</t>
  </si>
  <si>
    <t>SIR M VISVESVARAYA INSTITUTE OF TECHNOLOGY / KRISHNADEVARAYANAGAR AIRPORT ROADS BANGALORE</t>
  </si>
  <si>
    <t>2022-Jan</t>
  </si>
  <si>
    <t>AutoCAD,MS Project,Primavera,MS office</t>
  </si>
  <si>
    <t>HIGHBAR TECHNOCRAT LIMILTED | SAP INTREN  | BENGALURU  | May 2026 | Jul 2026 | 8 Weeks | Campus Internship
EXPERIMENTAL INVESTIGATION ON SUSTAINABLE CONCRETE | PROJECT  | BANGALORE | Oct 2024 | Dec 2025 | 62 Weeks
SATTVA SONGBIRD | SITE ENGNINEER | BANGALORE | Feb 2025 | May 2025 | 12 Weeks</t>
  </si>
  <si>
    <t>OFFLINE WORKSHOP ON MICROSOFT PROJECT
PERSONALITY DEVELOPMENT SKILL</t>
  </si>
  <si>
    <t>H2550050</t>
  </si>
  <si>
    <t>GOPURAVAINA</t>
  </si>
  <si>
    <t>NITHIN</t>
  </si>
  <si>
    <t>Gopuravaina Sai Nithin</t>
  </si>
  <si>
    <t>gopuravainanithin@gmail.com</t>
  </si>
  <si>
    <t>h2550050@student.nicmar.ac.in</t>
  </si>
  <si>
    <t>06-Feb-2003</t>
  </si>
  <si>
    <t>English, Telugu,Hindi</t>
  </si>
  <si>
    <t>2290 5937 7200</t>
  </si>
  <si>
    <t>GOPURAVAINA MAHENDER</t>
  </si>
  <si>
    <t>GOPURAVAINA SANTOSHI</t>
  </si>
  <si>
    <t>H,NO: 14-266, NEW MIRJALGUDA, MALKAJGIRI</t>
  </si>
  <si>
    <t>ST.DUKE'S HIGH SCHOOL</t>
  </si>
  <si>
    <t>SSC(HYDERABAD/TELANGANA)</t>
  </si>
  <si>
    <t>2006-Jun</t>
  </si>
  <si>
    <t>SRI CHAITHANIYA JUNIOR KALASALA</t>
  </si>
  <si>
    <t>TELANGANA STATE OF INTERMEDIATE EDUCATION</t>
  </si>
  <si>
    <t>ANURAG UNIVERSITY(HYDERABAD/TELANGANA)</t>
  </si>
  <si>
    <t>AutoCAD,MS Office,MS Project,Stadd Pro,revit</t>
  </si>
  <si>
    <t>Shapoorji Pallonji and Co.Pvt Ltd | Intern | Amaravati, Andhra Pradesh  | May 2026 | Jul 2026 | 10 Weeks | Campus Internship
ANURAG UNIVERSITY | MAJOR PROJECT | GHATKESAR | Dec 2023 | Apr 2024 | 18 Weeks
EMANY CONSULTANTS | SITE ENGINEER | MALKAJGIRI | Mar 2025 | Jul 2025 | 21 Weeks</t>
  </si>
  <si>
    <t>H2550051</t>
  </si>
  <si>
    <t>SHAKSHAVALI</t>
  </si>
  <si>
    <t>Shaik Shakshavali</t>
  </si>
  <si>
    <t>shakshavalisk750@gmail.com</t>
  </si>
  <si>
    <t>h2550051@student.nicmar.ac.in</t>
  </si>
  <si>
    <t>12-Dec-2002</t>
  </si>
  <si>
    <t>English, Hindi,Telugu,urdu,</t>
  </si>
  <si>
    <t>Interests:  Exploring new places,Working with full efficiency,Learning from experienced people,Avoiding stagnant positions.,Hobbies:  Maintaining physical fitness,Reading confidence-building books.</t>
  </si>
  <si>
    <t>AB+</t>
  </si>
  <si>
    <t>9294 7019 8535</t>
  </si>
  <si>
    <t>SHAIK MOHAMMAD RAFI</t>
  </si>
  <si>
    <t>AUTO DRIVER</t>
  </si>
  <si>
    <t>SHAIK HAFIZUNNISA</t>
  </si>
  <si>
    <t>19-14-11,Old Raja Rajeshwari Peta, Old Masjid Street, Vijayawada.</t>
  </si>
  <si>
    <t>SRI GOWTHAM HIGH SCHOOL</t>
  </si>
  <si>
    <t>STATE BOARD OF SECONDARY EDUCATION /ANDHRA PRADESH</t>
  </si>
  <si>
    <t>GOVERNMENT POLYTECHNIC VJZ/ VIJAYAWADA</t>
  </si>
  <si>
    <t>JAWAHARLAL NEHRU UNIVERSITY OF KAKINADA</t>
  </si>
  <si>
    <t>NRI INSTITUTE OF TECHNOLOGY/ AGIRIPALLI- VIJAYAWADA</t>
  </si>
  <si>
    <t>SketchUp, Rivit,Etabs, MSP, Primavera p6, power bi.</t>
  </si>
  <si>
    <t>BSR infrastructure india limited  | Project management  | AMARAVATI N9 road | May 2026 | Jul 2026 | 10 Weeks | Campus Internship
NRI Institute of Technology | Revit Architecture | JNTUK, Kakinada | Dec 2024 | Apr 2025 | 16 Weeks
NRI INSTITUTE OF TECHNOLOGY | B.TECH FINAL YEAR PROJECT TRAINEE | POTHAVARAPPADU, AGIRIPALLI (M), ELURU DISTRICT, ANDHRA PRADESH | Nov 2024 | Apr 2025 | 19 Weeks</t>
  </si>
  <si>
    <t>H2550052</t>
  </si>
  <si>
    <t>TEJA</t>
  </si>
  <si>
    <t>M Sai Teja</t>
  </si>
  <si>
    <t>msaiteja0007@gmail.com</t>
  </si>
  <si>
    <t>h2550052@student.nicmar.ac.in</t>
  </si>
  <si>
    <t>10-Jul-2004</t>
  </si>
  <si>
    <t>6515 7607 4720</t>
  </si>
  <si>
    <t>M.SRINIVAS</t>
  </si>
  <si>
    <t>M.LALITHA</t>
  </si>
  <si>
    <t>H.NO:1-14, Machapur Village, Siddipet Mandal, Siddipet District, Telangana State.</t>
  </si>
  <si>
    <t>Siddipet</t>
  </si>
  <si>
    <t>FLAT NO: 201,S.B.ENCLAVE,F.B.NAGAR,ALWAL</t>
  </si>
  <si>
    <t>SRI CHAINTANY SCHOOL</t>
  </si>
  <si>
    <t>BOARD OF SECONDARY EDUCATION ,TELANGANA</t>
  </si>
  <si>
    <t>TELANGANA STATE BOARD OF INTERMEDIATE EDUATION</t>
  </si>
  <si>
    <t>JAWAHARLAL NEHRU TECHNOLOGICAL UNIVERSITY, HYDERABAD</t>
  </si>
  <si>
    <t>VNR VIGNANA JYOTHI INSTITUTE OF ENGINEERING &amp; TECHNOLOGY,TELANGANA</t>
  </si>
  <si>
    <t>AutoCAD,MS Office,MS Project,Primavera,Revit</t>
  </si>
  <si>
    <t>NSL INFRATECH  | Planning and Execution  | Hyderabad  | May 2026 | Jul 2026 | 7 Weeks | Campus Internship
KLC CONSTRUCTIONS | Site Engineer Intern | HYDERABAD | May 2024 | Jun 2024 | 4 Weeks
VNRVJIET | Research Associate (Major Academic Project) | HYDERABAD | Jul 2024 | Apr 2025 | 41 Weeks</t>
  </si>
  <si>
    <t>CRRI (Application Of Geosynthetics In Road Infrastructure Projects)
Mechanical Electrical Plumbing</t>
  </si>
  <si>
    <t>H2550053</t>
  </si>
  <si>
    <t>JASHWANTH</t>
  </si>
  <si>
    <t>SURYA VIGNA VENKAT</t>
  </si>
  <si>
    <t>DHOOLLA</t>
  </si>
  <si>
    <t>Jashwanth Surya Vigna Venkat Dhoolla</t>
  </si>
  <si>
    <t>djashwanth23@gmail.com</t>
  </si>
  <si>
    <t>h2550053@student.nicmar.ac.in</t>
  </si>
  <si>
    <t>23-Aug-2003</t>
  </si>
  <si>
    <t>Reading , music,sports</t>
  </si>
  <si>
    <t>6440 1755 2465</t>
  </si>
  <si>
    <t>DHOOLLA NAGAVARA PRASAD</t>
  </si>
  <si>
    <t>CONTRACTOR</t>
  </si>
  <si>
    <t>DHOOLLA SANTHOSHI LAKSHMI</t>
  </si>
  <si>
    <t>8-3-228/678/1009/496,NSCB NAGAR,KARMIKA NAGAR,HYDERABD</t>
  </si>
  <si>
    <t>TAPASYA HIGH SCHOOL</t>
  </si>
  <si>
    <t>BOARD OF SECONDARY EDUCATION TELANGANA STATE</t>
  </si>
  <si>
    <t>AFFILIATED TO OSMANIA UNIVERSITY</t>
  </si>
  <si>
    <t>CHAITANYA BHARATHI INSTITUTE OF TECHNOLOGY  HYDERABAD</t>
  </si>
  <si>
    <t>AutoCAD,MS Office,construction drawing,sketchup,primavera</t>
  </si>
  <si>
    <t>PRANAVA GROUP | Planning &amp; Execution (Intern) | Attapur (HYDERABAD) | May 2026 | Jul 2026 | 8 Weeks | Campus Internship
Chaitanya Bharathi Institute of Technology (Autonomous) | B.E. Civil Engineering â€“ Final Year Project Work | Hyderabad, Telangana, India | Apr 2024 | Apr 2025 | 52 Weeks
Tellapur Technocity Pvt Ltd | Building Construction Practices | My Home Sayuk Site, Tellapur, Telangana, India | Jun 2024 | Jul 2024 | 5 Weeks</t>
  </si>
  <si>
    <t>National Workshop on â€œModernizing Steel Reinforcement: Innovative Strategies in Production and Protection</t>
  </si>
  <si>
    <t>H2550054</t>
  </si>
  <si>
    <t>VENKATA</t>
  </si>
  <si>
    <t>SAMEER</t>
  </si>
  <si>
    <t>KOPPISETTY</t>
  </si>
  <si>
    <t>Venkata Sameer Koppisetty</t>
  </si>
  <si>
    <t>k.venkatsameer@gmail.com</t>
  </si>
  <si>
    <t>h2550054@student.nicmar.ac.in</t>
  </si>
  <si>
    <t>01-Dec-2001</t>
  </si>
  <si>
    <t>ENGLISH, HINDI &amp; TELUGU</t>
  </si>
  <si>
    <t>PHOTOGRAPHY</t>
  </si>
  <si>
    <t>7863 6602 8769</t>
  </si>
  <si>
    <t>K.G.K KISHORE</t>
  </si>
  <si>
    <t>PRIVATE SECTOR</t>
  </si>
  <si>
    <t>K. SATYA PAVANI</t>
  </si>
  <si>
    <t>F-1203, Aparna Cyberlife
Beside Citizen Hospital, Nalagandla, Serilingampally</t>
  </si>
  <si>
    <t>HYDERABAD, TELANAGANA STATE, INDIA</t>
  </si>
  <si>
    <t>HYDERABAD, TELANAGANA, INDIA</t>
  </si>
  <si>
    <t>KONERU LAKSHMAIAH EDUCATION FOUNDATION</t>
  </si>
  <si>
    <t>KL UNIVERSITY, VIJAYAWADA , ANDHRA PRADESH</t>
  </si>
  <si>
    <t>AutoCAD,MS Office,STAAD PRO,Primevera , MS Project,revit</t>
  </si>
  <si>
    <t>CADDESK | STUDENT |  Caddesk Jaipur Training Centre | May 2021 | Jun 2021 | 6 Weeks
KL UNIVERSITY (USE OF CHITOSAN TO REMOVE COPPER  AND ZINC FROM WASTEWATER) | STUDENT | KL UNIVERSITY VIJAYAWADA | Jan 2023 | May 2023 | 18 Weeks</t>
  </si>
  <si>
    <t>PMI (PROJECT MANAGEMENT INSTITUTE)</t>
  </si>
  <si>
    <t>H2550055</t>
  </si>
  <si>
    <t>ROHITH</t>
  </si>
  <si>
    <t>NOMULA</t>
  </si>
  <si>
    <t>Rohith Reddy Nomula</t>
  </si>
  <si>
    <t>rohithreddy000009@gmail.com</t>
  </si>
  <si>
    <t>h2550055@student.nicmar.ac.in</t>
  </si>
  <si>
    <t>15-May-2003</t>
  </si>
  <si>
    <t>English</t>
  </si>
  <si>
    <t>B-ve</t>
  </si>
  <si>
    <t>6416 3808 6734</t>
  </si>
  <si>
    <t>NOMULA ANJI REDDY</t>
  </si>
  <si>
    <t>NOMULA BALAMANI</t>
  </si>
  <si>
    <t>Bhagya Lakshmi Apartments Flat No 501 Chilkanagar Uppal Hyderabad Telangana</t>
  </si>
  <si>
    <t>SRI SAI SCHOOL</t>
  </si>
  <si>
    <t>BOARD OF SECONDARY EDUCATION HYDERABAD TELANGANA</t>
  </si>
  <si>
    <t>2009-Jun</t>
  </si>
  <si>
    <t>LITTLE FLOWER JUNIOR COLLEGE</t>
  </si>
  <si>
    <t>CHAITANYA BHARATHI INSTITUTE OF TECHNOLOGY HYDERABAD TELANGANA</t>
  </si>
  <si>
    <t>AutoCAD</t>
  </si>
  <si>
    <t>My Home Sayuk | super visor | Tellapur | Nov 2023 | Dec 2023 | 3 Weeks
STUDIO ADRAH interior \ architecture | Assistant | Kondapur | Feb 2025 | Apr 2025 | 8 Weeks</t>
  </si>
  <si>
    <t>H2550056</t>
  </si>
  <si>
    <t>YARLAGADDA</t>
  </si>
  <si>
    <t>RAJA</t>
  </si>
  <si>
    <t>VIGNESH</t>
  </si>
  <si>
    <t>Yarlagadda Raja Vignesh</t>
  </si>
  <si>
    <t>vigeshyarlagadda2@gmail.com</t>
  </si>
  <si>
    <t>h2550056@student.nicmar.ac.in</t>
  </si>
  <si>
    <t>16-Sep-2004</t>
  </si>
  <si>
    <t>Watching podcasts on current affairs and doing workout</t>
  </si>
  <si>
    <t>4204 5940 2116</t>
  </si>
  <si>
    <t>VEERANJANEYULU</t>
  </si>
  <si>
    <t>EXPIRED</t>
  </si>
  <si>
    <t>SUNDARI</t>
  </si>
  <si>
    <t>H.N.O 4-2-14/b/1, S.C.B Nagar, Ramavaram, Bhadradri Kothagudem</t>
  </si>
  <si>
    <t>Bhadradri Kothagudem</t>
  </si>
  <si>
    <t>SRI RAGA HIGH SCHOOL</t>
  </si>
  <si>
    <t>BOARD OF SECONDARY EDUCATION TELANGANASTATE, INDIA</t>
  </si>
  <si>
    <t>NRI JUNIOR KALASALA</t>
  </si>
  <si>
    <t>KLR COLLEGE OF ENGINEERING AND TECHNOLOGY TELANGANA</t>
  </si>
  <si>
    <t>AutoCAD,MS Office,MS Project,Bim</t>
  </si>
  <si>
    <t>HGIEL INFRA | PLANNING AND QS DEPARTMENT AS INTERN | TIRUPATHI | May 2026 | Jul 2026 | 8 Weeks | Campus Internship
TS GENCO KTPS  | INTERN | KOTHAGUDEM | Oct 2026 | Dec 2026 | 8 Weeks</t>
  </si>
  <si>
    <t>H2550057</t>
  </si>
  <si>
    <t>POOJA</t>
  </si>
  <si>
    <t>BOBBILI</t>
  </si>
  <si>
    <t>Pooja Bobbili</t>
  </si>
  <si>
    <t>poojabobbili@gmail.com</t>
  </si>
  <si>
    <t>h2550057@student.nicmar.ac.in</t>
  </si>
  <si>
    <t>20-Apr-1997</t>
  </si>
  <si>
    <t xml:space="preserve">Music, Dance </t>
  </si>
  <si>
    <t>9976 3505 9992</t>
  </si>
  <si>
    <t>B.V.GIRI</t>
  </si>
  <si>
    <t>BHEL EMPLOYEE</t>
  </si>
  <si>
    <t>B.VIJAYA LAKSHMI</t>
  </si>
  <si>
    <t>Flat No.303, 3rd Floor, Parnika Paradise, Vasanth Nagar Colony, Kakatiya Hills, Pragathi Nagar, Hyderabad.</t>
  </si>
  <si>
    <t>BHPV SENIOR SECONDARY SCHOOL</t>
  </si>
  <si>
    <t>CBSE/ VIZAG/ ANDHRA PRADESH</t>
  </si>
  <si>
    <t>2011-Apr</t>
  </si>
  <si>
    <t>BOARD OF INTERMEDIATE EDUCATION/ VIZAG/ ANDHRA PRADESH</t>
  </si>
  <si>
    <t>2013-Jun</t>
  </si>
  <si>
    <t>2015-Apr</t>
  </si>
  <si>
    <t>VISWANADHA INSTITUTE OF TECHNOLOGY AND MANAGEMENT/ VIZAG/ ANDHRA PRADESH</t>
  </si>
  <si>
    <t>AutoCAD,MS Office,MS Project,STAAD.Pro,ERP,PowerBI,Primavera,Tableau</t>
  </si>
  <si>
    <t>GVPR Engineers Limited | Assistant Engineer (Planning Department) | Madhapur, Hyderabad  | Nov 2021 | May 2024 | 2 Years, 5 Months, 21 Days | 0.03
Vebsika Data Solutions Private Limited | Assistant Engineer (Designs) | Sithampeta, Visakhapatnam  | Feb 2021 | Oct 2021 | 0 Years, 8 Months, 30 Days | 0.24</t>
  </si>
  <si>
    <t>38 month(s)</t>
  </si>
  <si>
    <t>Bharat Heavy Electricals Limited — Heavy Plates &amp; Vessels Plant (HPVP), Visakhapatnam | Summer Intern – Civil-Structural Engineering &amp; Materials Management (Procurement) | Visakhapatnam  | May 2026 | Jul 2026 | 8 Weeks | Campus Internship</t>
  </si>
  <si>
    <t>H2550058</t>
  </si>
  <si>
    <t>BHARATH</t>
  </si>
  <si>
    <t>CHANDRA</t>
  </si>
  <si>
    <t>THALLAMAPURAM</t>
  </si>
  <si>
    <t>Bharath Chandra Thallamapuram</t>
  </si>
  <si>
    <t>bharathchandra6368@gmail.com</t>
  </si>
  <si>
    <t>h2550058@student.nicmar.ac.in</t>
  </si>
  <si>
    <t>30-May-1999</t>
  </si>
  <si>
    <t>English , Telugu</t>
  </si>
  <si>
    <t>Cricket, Bike Ridding</t>
  </si>
  <si>
    <t>8006 6449 3948</t>
  </si>
  <si>
    <t>THALLAMAPURAM SUBBARAYUDU</t>
  </si>
  <si>
    <t>RETIRED GOVERNMENT EMPLOYE</t>
  </si>
  <si>
    <t>THALLAMAPURAM UMA</t>
  </si>
  <si>
    <t>4/944 Venkateswarla Peta, Proddatur</t>
  </si>
  <si>
    <t>Kadapa</t>
  </si>
  <si>
    <t>ADITYA HIGH SCHOOL</t>
  </si>
  <si>
    <t>SECONDARY BOARD OF EDUCATION</t>
  </si>
  <si>
    <t>2014-May</t>
  </si>
  <si>
    <t>BHASHYAM JR COLLEGE</t>
  </si>
  <si>
    <t>INTERMEDIATE BOARD OF EDUCATION</t>
  </si>
  <si>
    <t>VEL TECH UNIVERSITY</t>
  </si>
  <si>
    <t>VEL TECH UNIVERSITY, CHENNAI, TAMILNADU</t>
  </si>
  <si>
    <t>2016-Jul</t>
  </si>
  <si>
    <t>AutoCAD,MS Office,MS Project,Primavera,ERP ONSITE ARENA, DEVOPS TOOLS,Tabule</t>
  </si>
  <si>
    <t>PREMIER LIFESPACES | Assistant Site Engineer | Guntur | Jul 2021 | Aug 2023 | 2 Years, 1 Months, 28 Days | 2.4</t>
  </si>
  <si>
    <t>26 month(s)</t>
  </si>
  <si>
    <t>Pranava Groups | Planning &amp; Execution Intern | Hyderabad  | May 2026 | Jul 2026 | 8 Weeks | Campus Internship</t>
  </si>
  <si>
    <t>OMG1219001548/ QUANTITY SURVEYING
OMG1219001549/AUTOCAD 2D/3D</t>
  </si>
  <si>
    <t>H2550059</t>
  </si>
  <si>
    <t>KATIVARAPU</t>
  </si>
  <si>
    <t>AKASH</t>
  </si>
  <si>
    <t>Kativarapu Akash</t>
  </si>
  <si>
    <t>kativarapuakash@gmail.com</t>
  </si>
  <si>
    <t>h2550059@student.nicmar.ac.in</t>
  </si>
  <si>
    <t>08-Jun-2001</t>
  </si>
  <si>
    <t>Travelling,singing,sightseeing ,learning new things,feeding stray animals</t>
  </si>
  <si>
    <t>8741 7668 4022</t>
  </si>
  <si>
    <t>KATIVARAPU BAPUJI</t>
  </si>
  <si>
    <t>KATIVARAPU JYOTHSNA</t>
  </si>
  <si>
    <t>10-87-8, Indira Nagar Colony, Chenchupet, Tenali</t>
  </si>
  <si>
    <t>Guntur</t>
  </si>
  <si>
    <t>FLAT NO: 304, 3RD FLOOR, JANA PRIYA VILLA APARTMENTS, NEAR RAM THEATRE, LALAPET, MOULA ALI.</t>
  </si>
  <si>
    <t>VIGNAN HIGH SCHOOL</t>
  </si>
  <si>
    <t>BOARD OF SECONDARY EDUCATION, GUNTUR, ANDHRA PRADESH</t>
  </si>
  <si>
    <t>CR POLYTECHNIC CHILAKALURIPET</t>
  </si>
  <si>
    <t>2020-Apr</t>
  </si>
  <si>
    <t>ANDHRA UNIVERSITY</t>
  </si>
  <si>
    <t>ANDHRA UNIVERSITY COLLEGE OF ENGINEERING, VISHAKHAPATNAM, ANDHRA PRADESH</t>
  </si>
  <si>
    <t>Bachelor of Architecture</t>
  </si>
  <si>
    <t>AutoCAD,MS Office,MS Project,Primavera,SketchUp,Revit,Photoshop</t>
  </si>
  <si>
    <t>BSR INFRATECH INDIA LIMITED | Planning/Project Management | Amaravati | May 2026 | Jul 2026 | 10 Weeks | Campus Internship
Studio Blanc Vaul | Intern, Design | Visakhapatnam | Jun 2023 | Jul 2023 | 7 Weeks
Studio Atelier Architects | Planning , Designing | Banglore | Dec 2023 | Jun 2024 | 25 Weeks
ANDHRA UNIVERSITY COLLEGE OF ENGINEERING | DESIGN ORIENTED | VISAKHAPATNAM | Aug 2024 | Apr 2025 | 38 Weeks</t>
  </si>
  <si>
    <t>Contemporary Architecture And Design
Building Materials as a Cornerstone to Sustainability
Design, Technology and Innovation
Ethics in Engineering Practice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</si>
</sst>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H2550001_173649.jpg" TargetMode="External"/><Relationship Id="rId_hyperlink_2" Type="http://schemas.openxmlformats.org/officeDocument/2006/relationships/hyperlink" Target="https://nconnect.nicmar.ac.in/storage/profile/ProfilePhoto_H2550002_513284.jpg" TargetMode="External"/><Relationship Id="rId_hyperlink_3" Type="http://schemas.openxmlformats.org/officeDocument/2006/relationships/hyperlink" Target="https://nconnect.nicmar.ac.in/storage/profile/ProfilePhoto_H2550003_465273.jpg" TargetMode="External"/><Relationship Id="rId_hyperlink_4" Type="http://schemas.openxmlformats.org/officeDocument/2006/relationships/hyperlink" Target="https://nconnect.nicmar.ac.in/storage/profile/ProfilePhoto_H2550004_943216.jpg" TargetMode="External"/><Relationship Id="rId_hyperlink_5" Type="http://schemas.openxmlformats.org/officeDocument/2006/relationships/hyperlink" Target="https://nconnect.nicmar.ac.in/storage/profile/ProfilePhoto_H2550005_683294.jpg" TargetMode="External"/><Relationship Id="rId_hyperlink_6" Type="http://schemas.openxmlformats.org/officeDocument/2006/relationships/hyperlink" Target="https://nconnect.nicmar.ac.in/storage/profile/ProfilePhoto_H2550006_953164.jpg" TargetMode="External"/><Relationship Id="rId_hyperlink_7" Type="http://schemas.openxmlformats.org/officeDocument/2006/relationships/hyperlink" Target="https://nconnect.nicmar.ac.in/storage/profile/ProfilePhoto_H2550007_234168.jpg" TargetMode="External"/><Relationship Id="rId_hyperlink_8" Type="http://schemas.openxmlformats.org/officeDocument/2006/relationships/hyperlink" Target="https://nconnect.nicmar.ac.in/storage/profile/ProfilePhoto_H2550008_482761.jpg" TargetMode="External"/><Relationship Id="rId_hyperlink_9" Type="http://schemas.openxmlformats.org/officeDocument/2006/relationships/hyperlink" Target="https://nconnect.nicmar.ac.in/storage/profile/ProfilePhoto_H2550009_419523.jpg" TargetMode="External"/><Relationship Id="rId_hyperlink_10" Type="http://schemas.openxmlformats.org/officeDocument/2006/relationships/hyperlink" Target="https://nconnect.nicmar.ac.in/storage/profile/ProfilePhoto_H2550010_816594.jpg" TargetMode="External"/><Relationship Id="rId_hyperlink_11" Type="http://schemas.openxmlformats.org/officeDocument/2006/relationships/hyperlink" Target="https://nconnect.nicmar.ac.in/storage/profile/ProfilePhoto_H2550011_138425.jpg" TargetMode="External"/><Relationship Id="rId_hyperlink_12" Type="http://schemas.openxmlformats.org/officeDocument/2006/relationships/hyperlink" Target="https://nconnect.nicmar.ac.in/storage/profile/ProfilePhoto_H2550012_327546.jpg" TargetMode="External"/><Relationship Id="rId_hyperlink_13" Type="http://schemas.openxmlformats.org/officeDocument/2006/relationships/hyperlink" Target="https://nconnect.nicmar.ac.in/storage/profile/ProfilePhoto_H2550013_653289.jpg" TargetMode="External"/><Relationship Id="rId_hyperlink_14" Type="http://schemas.openxmlformats.org/officeDocument/2006/relationships/hyperlink" Target="https://nconnect.nicmar.ac.in/storage/profile/ProfilePhoto_H2550014_291576.jpg" TargetMode="External"/><Relationship Id="rId_hyperlink_15" Type="http://schemas.openxmlformats.org/officeDocument/2006/relationships/hyperlink" Target="https://nconnect.nicmar.ac.in/storage/profile/6ab50aa9d388d.png" TargetMode="External"/><Relationship Id="rId_hyperlink_16" Type="http://schemas.openxmlformats.org/officeDocument/2006/relationships/hyperlink" Target="https://nconnect.nicmar.ac.in/storage/profile/ProfilePhoto_H2550016_546371.jpg" TargetMode="External"/><Relationship Id="rId_hyperlink_17" Type="http://schemas.openxmlformats.org/officeDocument/2006/relationships/hyperlink" Target="https://nconnect.nicmar.ac.in/storage/profile/6ab576e337a91.png" TargetMode="External"/><Relationship Id="rId_hyperlink_18" Type="http://schemas.openxmlformats.org/officeDocument/2006/relationships/hyperlink" Target="https://nconnect.nicmar.ac.in/storage/profile/ProfilePhoto_H2550018_815234.jpg" TargetMode="External"/><Relationship Id="rId_hyperlink_19" Type="http://schemas.openxmlformats.org/officeDocument/2006/relationships/hyperlink" Target="https://nconnect.nicmar.ac.in/storage/profile/6ab6976ed860d.png" TargetMode="External"/><Relationship Id="rId_hyperlink_20" Type="http://schemas.openxmlformats.org/officeDocument/2006/relationships/hyperlink" Target="https://nconnect.nicmar.ac.in/storage/profile/ProfilePhoto_H2550020_356978.jpg" TargetMode="External"/><Relationship Id="rId_hyperlink_21" Type="http://schemas.openxmlformats.org/officeDocument/2006/relationships/hyperlink" Target="https://nconnect.nicmar.ac.in/storage/profile/ProfilePhoto_H2550021_126459.jpg" TargetMode="External"/><Relationship Id="rId_hyperlink_22" Type="http://schemas.openxmlformats.org/officeDocument/2006/relationships/hyperlink" Target="https://nconnect.nicmar.ac.in/storage/profile/ProfilePhoto_H2550022_718954.jpg" TargetMode="External"/><Relationship Id="rId_hyperlink_23" Type="http://schemas.openxmlformats.org/officeDocument/2006/relationships/hyperlink" Target="https://nconnect.nicmar.ac.in/storage/profile/ProfilePhoto_H2550023_475296.jpg" TargetMode="External"/><Relationship Id="rId_hyperlink_24" Type="http://schemas.openxmlformats.org/officeDocument/2006/relationships/hyperlink" Target="https://nconnect.nicmar.ac.in/storage/profile/ProfilePhoto_H2550024_182639.jpg" TargetMode="External"/><Relationship Id="rId_hyperlink_25" Type="http://schemas.openxmlformats.org/officeDocument/2006/relationships/hyperlink" Target="https://nconnect.nicmar.ac.in/storage/profile/ProfilePhoto_H2550025_456789.jpg" TargetMode="External"/><Relationship Id="rId_hyperlink_26" Type="http://schemas.openxmlformats.org/officeDocument/2006/relationships/hyperlink" Target="https://nconnect.nicmar.ac.in/storage/profile/ProfilePhoto_H2550026_291835.jpg" TargetMode="External"/><Relationship Id="rId_hyperlink_27" Type="http://schemas.openxmlformats.org/officeDocument/2006/relationships/hyperlink" Target="https://nconnect.nicmar.ac.in/storage/profile/ProfilePhoto_H2550027_753481.jpg" TargetMode="External"/><Relationship Id="rId_hyperlink_28" Type="http://schemas.openxmlformats.org/officeDocument/2006/relationships/hyperlink" Target="https://nconnect.nicmar.ac.in/storage/profile/ProfilePhoto_H2550028_765123.jpg" TargetMode="External"/><Relationship Id="rId_hyperlink_29" Type="http://schemas.openxmlformats.org/officeDocument/2006/relationships/hyperlink" Target="https://nconnect.nicmar.ac.in/storage/profile/ProfilePhoto_H2550029_497238.jpg" TargetMode="External"/><Relationship Id="rId_hyperlink_30" Type="http://schemas.openxmlformats.org/officeDocument/2006/relationships/hyperlink" Target="https://nconnect.nicmar.ac.in/storage/profile/ProfilePhoto_H2550030_487951.jpg" TargetMode="External"/><Relationship Id="rId_hyperlink_31" Type="http://schemas.openxmlformats.org/officeDocument/2006/relationships/hyperlink" Target="https://nconnect.nicmar.ac.in/storage/profile/ProfilePhoto_H2550031_894731.jpg" TargetMode="External"/><Relationship Id="rId_hyperlink_32" Type="http://schemas.openxmlformats.org/officeDocument/2006/relationships/hyperlink" Target="https://nconnect.nicmar.ac.in/storage/profile/ProfilePhoto_H2550032_921375.jpg" TargetMode="External"/><Relationship Id="rId_hyperlink_33" Type="http://schemas.openxmlformats.org/officeDocument/2006/relationships/hyperlink" Target="https://nconnect.nicmar.ac.in/storage/profile/ProfilePhoto_H2550033_853692.jpg" TargetMode="External"/><Relationship Id="rId_hyperlink_34" Type="http://schemas.openxmlformats.org/officeDocument/2006/relationships/hyperlink" Target="https://nconnect.nicmar.ac.in/storage/profile/ProfilePhoto_H2550034_128396.jpg" TargetMode="External"/><Relationship Id="rId_hyperlink_35" Type="http://schemas.openxmlformats.org/officeDocument/2006/relationships/hyperlink" Target="https://nconnect.nicmar.ac.in/storage/profile/6ab56ef2388f1.png" TargetMode="External"/><Relationship Id="rId_hyperlink_36" Type="http://schemas.openxmlformats.org/officeDocument/2006/relationships/hyperlink" Target="https://nconnect.nicmar.ac.in/storage/profile/ProfilePhoto_H2550036_357894.jpg" TargetMode="External"/><Relationship Id="rId_hyperlink_37" Type="http://schemas.openxmlformats.org/officeDocument/2006/relationships/hyperlink" Target="https://nconnect.nicmar.ac.in/storage/profile/ProfilePhoto_H2550037_567134.jpg" TargetMode="External"/><Relationship Id="rId_hyperlink_38" Type="http://schemas.openxmlformats.org/officeDocument/2006/relationships/hyperlink" Target="https://nconnect.nicmar.ac.in/storage/profile/ProfilePhoto_H2550038_265419.jpg" TargetMode="External"/><Relationship Id="rId_hyperlink_39" Type="http://schemas.openxmlformats.org/officeDocument/2006/relationships/hyperlink" Target="https://nconnect.nicmar.ac.in/storage/profile/ProfilePhoto_H2550039_761298.jpg" TargetMode="External"/><Relationship Id="rId_hyperlink_40" Type="http://schemas.openxmlformats.org/officeDocument/2006/relationships/hyperlink" Target="https://nconnect.nicmar.ac.in/storage/profile/ProfilePhoto_H2550040_821639.jpg" TargetMode="External"/><Relationship Id="rId_hyperlink_41" Type="http://schemas.openxmlformats.org/officeDocument/2006/relationships/hyperlink" Target="https://nconnect.nicmar.ac.in/storage/profile/ProfilePhoto_H2550041_391758.jpg" TargetMode="External"/><Relationship Id="rId_hyperlink_42" Type="http://schemas.openxmlformats.org/officeDocument/2006/relationships/hyperlink" Target="https://nconnect.nicmar.ac.in/storage/profile/ProfilePhoto_H2550043_764318.jpg" TargetMode="External"/><Relationship Id="rId_hyperlink_43" Type="http://schemas.openxmlformats.org/officeDocument/2006/relationships/hyperlink" Target="https://nconnect.nicmar.ac.in/storage/profile/ProfilePhoto_H2550044_396872.jpg" TargetMode="External"/><Relationship Id="rId_hyperlink_44" Type="http://schemas.openxmlformats.org/officeDocument/2006/relationships/hyperlink" Target="https://nconnect.nicmar.ac.in/storage/profile/ProfilePhoto_H2550045_719342.jpg" TargetMode="External"/><Relationship Id="rId_hyperlink_45" Type="http://schemas.openxmlformats.org/officeDocument/2006/relationships/hyperlink" Target="https://nconnect.nicmar.ac.in/storage/profile/ProfilePhoto_H2550046_537249.jpg" TargetMode="External"/><Relationship Id="rId_hyperlink_46" Type="http://schemas.openxmlformats.org/officeDocument/2006/relationships/hyperlink" Target="https://nconnect.nicmar.ac.in/storage/profile/ProfilePhoto_H2550047_976432.jpg" TargetMode="External"/><Relationship Id="rId_hyperlink_47" Type="http://schemas.openxmlformats.org/officeDocument/2006/relationships/hyperlink" Target="https://nconnect.nicmar.ac.in/storage/profile/ProfilePhoto_H2550048_378924.jpg" TargetMode="External"/><Relationship Id="rId_hyperlink_48" Type="http://schemas.openxmlformats.org/officeDocument/2006/relationships/hyperlink" Target="https://nconnect.nicmar.ac.in/storage/profile/ProfilePhoto_H2550049_967425.jpg" TargetMode="External"/><Relationship Id="rId_hyperlink_49" Type="http://schemas.openxmlformats.org/officeDocument/2006/relationships/hyperlink" Target="https://nconnect.nicmar.ac.in/storage/profile/ProfilePhoto_H2550050_481297.jpg" TargetMode="External"/><Relationship Id="rId_hyperlink_50" Type="http://schemas.openxmlformats.org/officeDocument/2006/relationships/hyperlink" Target="https://nconnect.nicmar.ac.in/storage/profile/ProfilePhoto_H2550051_675428.jpg" TargetMode="External"/><Relationship Id="rId_hyperlink_51" Type="http://schemas.openxmlformats.org/officeDocument/2006/relationships/hyperlink" Target="https://nconnect.nicmar.ac.in/storage/profile/ProfilePhoto_H2550052_862375.jpg" TargetMode="External"/><Relationship Id="rId_hyperlink_52" Type="http://schemas.openxmlformats.org/officeDocument/2006/relationships/hyperlink" Target="https://nconnect.nicmar.ac.in/storage/profile/ProfilePhoto_H2550053_684123.jpg" TargetMode="External"/><Relationship Id="rId_hyperlink_53" Type="http://schemas.openxmlformats.org/officeDocument/2006/relationships/hyperlink" Target="https://nconnect.nicmar.ac.in/storage/profile/ProfilePhoto_H2550054_296345.jpg" TargetMode="External"/><Relationship Id="rId_hyperlink_54" Type="http://schemas.openxmlformats.org/officeDocument/2006/relationships/hyperlink" Target="https://nconnect.nicmar.ac.in/storage/profile/ProfilePhoto_H2550055_421389.jpg" TargetMode="External"/><Relationship Id="rId_hyperlink_55" Type="http://schemas.openxmlformats.org/officeDocument/2006/relationships/hyperlink" Target="https://nconnect.nicmar.ac.in/storage/profile/ProfilePhoto_H2550056_813276.jpg" TargetMode="External"/><Relationship Id="rId_hyperlink_56" Type="http://schemas.openxmlformats.org/officeDocument/2006/relationships/hyperlink" Target="https://nconnect.nicmar.ac.in/storage/profile/ProfilePhoto_H2550057_931278.jpg" TargetMode="External"/><Relationship Id="rId_hyperlink_57" Type="http://schemas.openxmlformats.org/officeDocument/2006/relationships/hyperlink" Target="https://nconnect.nicmar.ac.in/storage/profile/ProfilePhoto_H2550058_896157.jpg" TargetMode="External"/><Relationship Id="rId_hyperlink_58" Type="http://schemas.openxmlformats.org/officeDocument/2006/relationships/hyperlink" Target="https://nconnect.nicmar.ac.in/storage/profile/ProfilePhoto_H2550059_286935.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60"/>
  <sheetViews>
    <sheetView tabSelected="1" workbookViewId="0" showGridLines="true" showRowColHeaders="1">
      <pane ySplit="1" topLeftCell="A2" activePane="bottomLeft" state="frozen"/>
      <selection pane="bottomLeft" activeCell="BX59" sqref="BX59"/>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35.277" bestFit="true" customWidth="true" style="0"/>
    <col min="5" max="5" width="22.28" bestFit="true" customWidth="true" style="0"/>
    <col min="6" max="6" width="16.425" bestFit="true" customWidth="true" style="0"/>
    <col min="7" max="7" width="47.131" bestFit="true" customWidth="true" style="0"/>
    <col min="8" max="8" width="36.42" bestFit="true" customWidth="true" style="0"/>
    <col min="9" max="9" width="35.277"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45.846" bestFit="true" customWidth="true" style="0"/>
    <col min="15" max="15" width="237.085" bestFit="true" customWidth="true" style="0"/>
    <col min="16" max="16" width="17.71" bestFit="true" customWidth="true" style="0"/>
    <col min="17" max="17" width="20.281" bestFit="true" customWidth="true" style="0"/>
    <col min="18" max="18" width="39.99" bestFit="true" customWidth="true" style="0"/>
    <col min="19" max="19" width="20.281" bestFit="true" customWidth="true" style="0"/>
    <col min="20" max="20" width="31.707" bestFit="true" customWidth="true" style="0"/>
    <col min="21" max="21" width="37.705" bestFit="true" customWidth="true" style="0"/>
    <col min="22" max="22" width="20.281" bestFit="true" customWidth="true" style="0"/>
    <col min="23" max="23" width="25.422" bestFit="true" customWidth="true" style="0"/>
    <col min="24" max="24" width="155.676" bestFit="true" customWidth="true" style="0"/>
    <col min="25" max="25" width="24.708" bestFit="true" customWidth="true" style="0"/>
    <col min="26" max="26" width="17.567" bestFit="true" customWidth="true" style="0"/>
    <col min="27" max="27" width="155.676"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88.407" bestFit="true" customWidth="true" style="0"/>
    <col min="33" max="33" width="107.26"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81.266" bestFit="true" customWidth="true" style="0"/>
    <col min="39" max="39" width="114.258" bestFit="true" customWidth="true" style="0"/>
    <col min="40" max="40" width="23.423"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4.135" bestFit="true" customWidth="true" style="0"/>
    <col min="46" max="46" width="83.694"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81.266" bestFit="true" customWidth="true" style="0"/>
    <col min="52" max="52" width="156.819" bestFit="true" customWidth="true" style="0"/>
    <col min="53" max="53" width="49.417" bestFit="true" customWidth="true" style="0"/>
    <col min="54" max="54" width="36.4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47.131" bestFit="true" customWidth="true" style="0"/>
    <col min="62" max="62" width="28.136"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187.526" bestFit="true" customWidth="true" style="0"/>
    <col min="69" max="69" width="24.28" bestFit="true" customWidth="true" style="0"/>
    <col min="70" max="70" width="347.915" bestFit="true" customWidth="true" style="0"/>
    <col min="71" max="71" width="19.138" bestFit="true" customWidth="true" style="0"/>
    <col min="72" max="72" width="136.681"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t="s">
        <v>80</v>
      </c>
      <c r="F2" s="1" t="s">
        <v>81</v>
      </c>
      <c r="G2" s="1" t="s">
        <v>82</v>
      </c>
      <c r="H2" s="1" t="s">
        <v>83</v>
      </c>
      <c r="I2" s="1" t="s">
        <v>84</v>
      </c>
      <c r="J2" s="1">
        <v>9686799380</v>
      </c>
      <c r="K2" s="1" t="s">
        <v>85</v>
      </c>
      <c r="L2" s="1" t="s">
        <v>86</v>
      </c>
      <c r="M2" s="1" t="s">
        <v>87</v>
      </c>
      <c r="N2" s="1" t="s">
        <v>88</v>
      </c>
      <c r="O2" s="1" t="s">
        <v>89</v>
      </c>
      <c r="P2" s="1" t="s">
        <v>90</v>
      </c>
      <c r="Q2" s="1" t="s">
        <v>91</v>
      </c>
      <c r="R2" s="1" t="s">
        <v>92</v>
      </c>
      <c r="S2" s="1">
        <v>9741948465</v>
      </c>
      <c r="T2" s="1" t="s">
        <v>93</v>
      </c>
      <c r="U2" s="1" t="s">
        <v>94</v>
      </c>
      <c r="V2" s="1">
        <v>7022605433</v>
      </c>
      <c r="W2" s="1" t="s">
        <v>95</v>
      </c>
      <c r="X2" s="1" t="s">
        <v>96</v>
      </c>
      <c r="Y2" s="1" t="s">
        <v>97</v>
      </c>
      <c r="Z2" s="1" t="s">
        <v>98</v>
      </c>
      <c r="AA2" s="1" t="s">
        <v>96</v>
      </c>
      <c r="AB2" s="1" t="s">
        <v>97</v>
      </c>
      <c r="AC2" s="1" t="s">
        <v>98</v>
      </c>
      <c r="AD2" s="1">
        <v>7.36</v>
      </c>
      <c r="AE2" s="1" t="s">
        <v>99</v>
      </c>
      <c r="AF2" s="1" t="s">
        <v>100</v>
      </c>
      <c r="AG2" s="1" t="s">
        <v>101</v>
      </c>
      <c r="AH2" s="1" t="s">
        <v>102</v>
      </c>
      <c r="AI2" s="1" t="s">
        <v>103</v>
      </c>
      <c r="AJ2" s="1">
        <v>66.08</v>
      </c>
      <c r="AK2" s="1"/>
      <c r="AL2" s="1"/>
      <c r="AM2" s="1"/>
      <c r="AN2" s="1"/>
      <c r="AO2" s="1"/>
      <c r="AP2" s="1"/>
      <c r="AQ2" s="1"/>
      <c r="AR2" s="1"/>
      <c r="AS2" s="1" t="s">
        <v>104</v>
      </c>
      <c r="AT2" s="1" t="s">
        <v>105</v>
      </c>
      <c r="AU2" s="1" t="s">
        <v>106</v>
      </c>
      <c r="AV2" s="1" t="s">
        <v>107</v>
      </c>
      <c r="AW2" s="1">
        <v>70.81</v>
      </c>
      <c r="AX2" s="1"/>
      <c r="AY2" s="1" t="s">
        <v>108</v>
      </c>
      <c r="AZ2" s="1" t="s">
        <v>109</v>
      </c>
      <c r="BA2" s="1" t="s">
        <v>110</v>
      </c>
      <c r="BB2" s="1" t="s">
        <v>111</v>
      </c>
      <c r="BC2" s="1" t="s">
        <v>112</v>
      </c>
      <c r="BD2" s="1" t="s">
        <v>113</v>
      </c>
      <c r="BE2" s="1">
        <v>56.9</v>
      </c>
      <c r="BF2" s="1">
        <v>6.44</v>
      </c>
      <c r="BG2" s="1"/>
      <c r="BH2" s="1"/>
      <c r="BI2" s="1"/>
      <c r="BJ2" s="1"/>
      <c r="BK2" s="1"/>
      <c r="BL2" s="1"/>
      <c r="BM2" s="1"/>
      <c r="BN2" s="1"/>
      <c r="BO2" s="1" t="s">
        <v>114</v>
      </c>
      <c r="BP2" s="1"/>
      <c r="BQ2" s="1"/>
      <c r="BR2" s="1" t="s">
        <v>115</v>
      </c>
      <c r="BS2" s="1">
        <v>85</v>
      </c>
      <c r="BT2" s="1" t="s">
        <v>116</v>
      </c>
      <c r="BU2" s="1" t="str">
        <f>HYPERLINK("https://nconnect.nicmar.ac.in/storage/profile/ProfilePhoto_H2550001_173649.jpg","Download")</f>
        <v>0</v>
      </c>
      <c r="BV2" s="1" t="s">
        <v>117</v>
      </c>
      <c r="BW2" s="3"/>
      <c r="BX2" s="4">
        <v>2</v>
      </c>
    </row>
    <row r="3" spans="1:76">
      <c r="A3" s="1" t="s">
        <v>76</v>
      </c>
      <c r="B3" s="1" t="s">
        <v>77</v>
      </c>
      <c r="C3" s="1" t="s">
        <v>118</v>
      </c>
      <c r="D3" s="1" t="s">
        <v>119</v>
      </c>
      <c r="E3" s="1"/>
      <c r="F3" s="1" t="s">
        <v>120</v>
      </c>
      <c r="G3" s="1" t="s">
        <v>121</v>
      </c>
      <c r="H3" s="1" t="s">
        <v>122</v>
      </c>
      <c r="I3" s="1" t="s">
        <v>123</v>
      </c>
      <c r="J3" s="1">
        <v>7993266179</v>
      </c>
      <c r="K3" s="1" t="s">
        <v>85</v>
      </c>
      <c r="L3" s="1" t="s">
        <v>124</v>
      </c>
      <c r="M3" s="1" t="s">
        <v>87</v>
      </c>
      <c r="N3" s="1" t="s">
        <v>125</v>
      </c>
      <c r="O3" s="1" t="s">
        <v>126</v>
      </c>
      <c r="P3" s="1" t="s">
        <v>127</v>
      </c>
      <c r="Q3" s="1" t="s">
        <v>128</v>
      </c>
      <c r="R3" s="1" t="s">
        <v>129</v>
      </c>
      <c r="S3" s="1">
        <v>7702145179</v>
      </c>
      <c r="T3" s="1" t="s">
        <v>130</v>
      </c>
      <c r="U3" s="1" t="s">
        <v>131</v>
      </c>
      <c r="V3" s="1">
        <v>7702145179</v>
      </c>
      <c r="W3" s="1" t="s">
        <v>132</v>
      </c>
      <c r="X3" s="1" t="s">
        <v>133</v>
      </c>
      <c r="Y3" s="1" t="s">
        <v>134</v>
      </c>
      <c r="Z3" s="1" t="s">
        <v>135</v>
      </c>
      <c r="AA3" s="1" t="s">
        <v>133</v>
      </c>
      <c r="AB3" s="1" t="s">
        <v>134</v>
      </c>
      <c r="AC3" s="1" t="s">
        <v>135</v>
      </c>
      <c r="AD3" s="1">
        <v>8.74</v>
      </c>
      <c r="AE3" s="1" t="s">
        <v>99</v>
      </c>
      <c r="AF3" s="1" t="s">
        <v>136</v>
      </c>
      <c r="AG3" s="1" t="s">
        <v>137</v>
      </c>
      <c r="AH3" s="1" t="s">
        <v>138</v>
      </c>
      <c r="AI3" s="1" t="s">
        <v>139</v>
      </c>
      <c r="AJ3" s="1">
        <v>95</v>
      </c>
      <c r="AK3" s="1">
        <v>9.5</v>
      </c>
      <c r="AL3" s="1" t="s">
        <v>140</v>
      </c>
      <c r="AM3" s="1" t="s">
        <v>141</v>
      </c>
      <c r="AN3" s="1" t="s">
        <v>142</v>
      </c>
      <c r="AO3" s="1" t="s">
        <v>106</v>
      </c>
      <c r="AP3" s="1" t="s">
        <v>143</v>
      </c>
      <c r="AQ3" s="1">
        <v>94.8</v>
      </c>
      <c r="AR3" s="1">
        <v>9.75</v>
      </c>
      <c r="AS3" s="1"/>
      <c r="AT3" s="1"/>
      <c r="AU3" s="1"/>
      <c r="AV3" s="1"/>
      <c r="AW3" s="1"/>
      <c r="AX3" s="1"/>
      <c r="AY3" s="1" t="s">
        <v>144</v>
      </c>
      <c r="AZ3" s="1" t="s">
        <v>145</v>
      </c>
      <c r="BA3" s="1" t="s">
        <v>146</v>
      </c>
      <c r="BB3" s="1" t="s">
        <v>111</v>
      </c>
      <c r="BC3" s="1" t="s">
        <v>147</v>
      </c>
      <c r="BD3" s="1" t="s">
        <v>148</v>
      </c>
      <c r="BE3" s="1">
        <v>71.8</v>
      </c>
      <c r="BF3" s="1">
        <v>7.93</v>
      </c>
      <c r="BG3" s="1"/>
      <c r="BH3" s="1"/>
      <c r="BI3" s="1"/>
      <c r="BJ3" s="1"/>
      <c r="BK3" s="1"/>
      <c r="BL3" s="1"/>
      <c r="BM3" s="1"/>
      <c r="BN3" s="1"/>
      <c r="BO3" s="1" t="s">
        <v>149</v>
      </c>
      <c r="BP3" s="1" t="s">
        <v>150</v>
      </c>
      <c r="BQ3" s="1" t="s">
        <v>151</v>
      </c>
      <c r="BR3" s="1" t="s">
        <v>152</v>
      </c>
      <c r="BS3" s="1">
        <v>30</v>
      </c>
      <c r="BT3" s="1"/>
      <c r="BU3" s="1" t="str">
        <f>HYPERLINK("https://nconnect.nicmar.ac.in/storage/profile/ProfilePhoto_H2550002_513284.jpg","Download")</f>
        <v>0</v>
      </c>
      <c r="BV3" s="1" t="s">
        <v>117</v>
      </c>
      <c r="BW3" s="3"/>
      <c r="BX3" s="4">
        <v>1</v>
      </c>
    </row>
    <row r="4" spans="1:76">
      <c r="A4" s="1" t="s">
        <v>76</v>
      </c>
      <c r="B4" s="1" t="s">
        <v>77</v>
      </c>
      <c r="C4" s="1" t="s">
        <v>153</v>
      </c>
      <c r="D4" s="1" t="s">
        <v>154</v>
      </c>
      <c r="E4" s="1"/>
      <c r="F4" s="1" t="s">
        <v>155</v>
      </c>
      <c r="G4" s="1" t="s">
        <v>156</v>
      </c>
      <c r="H4" s="1" t="s">
        <v>157</v>
      </c>
      <c r="I4" s="1" t="s">
        <v>158</v>
      </c>
      <c r="J4" s="1">
        <v>7702782850</v>
      </c>
      <c r="K4" s="1" t="s">
        <v>159</v>
      </c>
      <c r="L4" s="1" t="s">
        <v>160</v>
      </c>
      <c r="M4" s="1" t="s">
        <v>87</v>
      </c>
      <c r="N4" s="1" t="s">
        <v>161</v>
      </c>
      <c r="O4" s="1" t="s">
        <v>162</v>
      </c>
      <c r="P4" s="1" t="s">
        <v>163</v>
      </c>
      <c r="Q4" s="1" t="s">
        <v>164</v>
      </c>
      <c r="R4" s="1" t="s">
        <v>165</v>
      </c>
      <c r="S4" s="1">
        <v>8008017878</v>
      </c>
      <c r="T4" s="1" t="s">
        <v>166</v>
      </c>
      <c r="U4" s="1" t="s">
        <v>167</v>
      </c>
      <c r="V4" s="1">
        <v>8008017878</v>
      </c>
      <c r="W4" s="1" t="s">
        <v>168</v>
      </c>
      <c r="X4" s="1" t="s">
        <v>169</v>
      </c>
      <c r="Y4" s="1" t="s">
        <v>170</v>
      </c>
      <c r="Z4" s="1" t="s">
        <v>171</v>
      </c>
      <c r="AA4" s="1" t="s">
        <v>169</v>
      </c>
      <c r="AB4" s="1" t="s">
        <v>170</v>
      </c>
      <c r="AC4" s="1" t="s">
        <v>171</v>
      </c>
      <c r="AD4" s="1">
        <v>8.54</v>
      </c>
      <c r="AE4" s="1" t="s">
        <v>99</v>
      </c>
      <c r="AF4" s="1" t="s">
        <v>172</v>
      </c>
      <c r="AG4" s="1" t="s">
        <v>173</v>
      </c>
      <c r="AH4" s="1" t="s">
        <v>174</v>
      </c>
      <c r="AI4" s="1" t="s">
        <v>175</v>
      </c>
      <c r="AJ4" s="1">
        <v>92.15</v>
      </c>
      <c r="AK4" s="1">
        <v>9.7</v>
      </c>
      <c r="AL4" s="1" t="s">
        <v>176</v>
      </c>
      <c r="AM4" s="1" t="s">
        <v>177</v>
      </c>
      <c r="AN4" s="1" t="s">
        <v>142</v>
      </c>
      <c r="AO4" s="1" t="s">
        <v>178</v>
      </c>
      <c r="AP4" s="1" t="s">
        <v>179</v>
      </c>
      <c r="AQ4" s="1">
        <v>58.4</v>
      </c>
      <c r="AR4" s="1">
        <v>6.15</v>
      </c>
      <c r="AS4" s="1"/>
      <c r="AT4" s="1"/>
      <c r="AU4" s="1"/>
      <c r="AV4" s="1"/>
      <c r="AW4" s="1"/>
      <c r="AX4" s="1"/>
      <c r="AY4" s="1" t="s">
        <v>180</v>
      </c>
      <c r="AZ4" s="1" t="s">
        <v>181</v>
      </c>
      <c r="BA4" s="1" t="s">
        <v>182</v>
      </c>
      <c r="BB4" s="1" t="s">
        <v>183</v>
      </c>
      <c r="BC4" s="1" t="s">
        <v>184</v>
      </c>
      <c r="BD4" s="1" t="s">
        <v>113</v>
      </c>
      <c r="BE4" s="1">
        <v>83.13</v>
      </c>
      <c r="BF4" s="1">
        <v>8.75</v>
      </c>
      <c r="BG4" s="1"/>
      <c r="BH4" s="1"/>
      <c r="BI4" s="1"/>
      <c r="BJ4" s="1"/>
      <c r="BK4" s="1"/>
      <c r="BL4" s="1"/>
      <c r="BM4" s="1"/>
      <c r="BN4" s="1"/>
      <c r="BO4" s="1" t="s">
        <v>185</v>
      </c>
      <c r="BP4" s="1"/>
      <c r="BQ4" s="1"/>
      <c r="BR4" s="1" t="s">
        <v>186</v>
      </c>
      <c r="BS4" s="1">
        <v>46</v>
      </c>
      <c r="BT4" s="1" t="s">
        <v>187</v>
      </c>
      <c r="BU4" s="1" t="str">
        <f>HYPERLINK("https://nconnect.nicmar.ac.in/storage/profile/ProfilePhoto_H2550003_465273.jpg","Download")</f>
        <v>0</v>
      </c>
      <c r="BV4" s="1" t="s">
        <v>117</v>
      </c>
      <c r="BW4" s="3"/>
      <c r="BX4" s="3"/>
    </row>
    <row r="5" spans="1:76">
      <c r="A5" s="1" t="s">
        <v>76</v>
      </c>
      <c r="B5" s="1" t="s">
        <v>77</v>
      </c>
      <c r="C5" s="1" t="s">
        <v>188</v>
      </c>
      <c r="D5" s="1" t="s">
        <v>189</v>
      </c>
      <c r="E5" s="1"/>
      <c r="F5" s="1" t="s">
        <v>190</v>
      </c>
      <c r="G5" s="1" t="s">
        <v>191</v>
      </c>
      <c r="H5" s="1" t="s">
        <v>192</v>
      </c>
      <c r="I5" s="1" t="s">
        <v>193</v>
      </c>
      <c r="J5" s="1">
        <v>8688102422</v>
      </c>
      <c r="K5" s="1" t="s">
        <v>85</v>
      </c>
      <c r="L5" s="1" t="s">
        <v>194</v>
      </c>
      <c r="M5" s="1" t="s">
        <v>87</v>
      </c>
      <c r="N5" s="1" t="s">
        <v>195</v>
      </c>
      <c r="O5" s="1" t="s">
        <v>196</v>
      </c>
      <c r="P5" s="1" t="s">
        <v>197</v>
      </c>
      <c r="Q5" s="1" t="s">
        <v>198</v>
      </c>
      <c r="R5" s="1" t="s">
        <v>199</v>
      </c>
      <c r="S5" s="1">
        <v>9849118558</v>
      </c>
      <c r="T5" s="1" t="s">
        <v>200</v>
      </c>
      <c r="U5" s="1" t="s">
        <v>201</v>
      </c>
      <c r="V5" s="1">
        <v>8977124386</v>
      </c>
      <c r="W5" s="1" t="s">
        <v>202</v>
      </c>
      <c r="X5" s="1" t="s">
        <v>203</v>
      </c>
      <c r="Y5" s="1" t="s">
        <v>204</v>
      </c>
      <c r="Z5" s="1" t="s">
        <v>135</v>
      </c>
      <c r="AA5" s="1" t="s">
        <v>203</v>
      </c>
      <c r="AB5" s="1" t="s">
        <v>204</v>
      </c>
      <c r="AC5" s="1" t="s">
        <v>135</v>
      </c>
      <c r="AD5" s="1">
        <v>7.56</v>
      </c>
      <c r="AE5" s="1" t="s">
        <v>99</v>
      </c>
      <c r="AF5" s="1" t="s">
        <v>205</v>
      </c>
      <c r="AG5" s="1" t="s">
        <v>206</v>
      </c>
      <c r="AH5" s="1" t="s">
        <v>207</v>
      </c>
      <c r="AI5" s="1" t="s">
        <v>139</v>
      </c>
      <c r="AJ5" s="1">
        <v>71.25</v>
      </c>
      <c r="AK5" s="1">
        <v>7.5</v>
      </c>
      <c r="AL5" s="1" t="s">
        <v>208</v>
      </c>
      <c r="AM5" s="1" t="s">
        <v>206</v>
      </c>
      <c r="AN5" s="1" t="s">
        <v>142</v>
      </c>
      <c r="AO5" s="1" t="s">
        <v>174</v>
      </c>
      <c r="AP5" s="1" t="s">
        <v>143</v>
      </c>
      <c r="AQ5" s="1">
        <v>75.05</v>
      </c>
      <c r="AR5" s="1">
        <v>7.9</v>
      </c>
      <c r="AS5" s="1"/>
      <c r="AT5" s="1"/>
      <c r="AU5" s="1"/>
      <c r="AV5" s="1"/>
      <c r="AW5" s="1"/>
      <c r="AX5" s="1"/>
      <c r="AY5" s="1" t="s">
        <v>209</v>
      </c>
      <c r="AZ5" s="1" t="s">
        <v>210</v>
      </c>
      <c r="BA5" s="1" t="s">
        <v>146</v>
      </c>
      <c r="BB5" s="1" t="s">
        <v>111</v>
      </c>
      <c r="BC5" s="1" t="s">
        <v>211</v>
      </c>
      <c r="BD5" s="1" t="s">
        <v>113</v>
      </c>
      <c r="BE5" s="1">
        <v>71.8</v>
      </c>
      <c r="BF5" s="1">
        <v>7.68</v>
      </c>
      <c r="BG5" s="1"/>
      <c r="BH5" s="1"/>
      <c r="BI5" s="1"/>
      <c r="BJ5" s="1"/>
      <c r="BK5" s="1"/>
      <c r="BL5" s="1"/>
      <c r="BM5" s="1"/>
      <c r="BN5" s="1"/>
      <c r="BO5" s="1" t="s">
        <v>212</v>
      </c>
      <c r="BP5" s="1"/>
      <c r="BQ5" s="1"/>
      <c r="BR5" s="1" t="s">
        <v>213</v>
      </c>
      <c r="BS5" s="1">
        <v>43</v>
      </c>
      <c r="BT5" s="1"/>
      <c r="BU5" s="1" t="str">
        <f>HYPERLINK("https://nconnect.nicmar.ac.in/storage/profile/ProfilePhoto_H2550004_943216.jpg","Download")</f>
        <v>0</v>
      </c>
      <c r="BV5" s="1" t="s">
        <v>117</v>
      </c>
      <c r="BW5" s="3"/>
      <c r="BX5" s="4">
        <v>2</v>
      </c>
    </row>
    <row r="6" spans="1:76">
      <c r="A6" s="1" t="s">
        <v>76</v>
      </c>
      <c r="B6" s="1" t="s">
        <v>77</v>
      </c>
      <c r="C6" s="1" t="s">
        <v>214</v>
      </c>
      <c r="D6" s="1" t="s">
        <v>215</v>
      </c>
      <c r="E6" s="1" t="s">
        <v>216</v>
      </c>
      <c r="F6" s="1" t="s">
        <v>217</v>
      </c>
      <c r="G6" s="1" t="s">
        <v>218</v>
      </c>
      <c r="H6" s="1" t="s">
        <v>219</v>
      </c>
      <c r="I6" s="1" t="s">
        <v>220</v>
      </c>
      <c r="J6" s="1">
        <v>7337322739</v>
      </c>
      <c r="K6" s="1" t="s">
        <v>85</v>
      </c>
      <c r="L6" s="1" t="s">
        <v>221</v>
      </c>
      <c r="M6" s="1" t="s">
        <v>87</v>
      </c>
      <c r="N6" s="1" t="s">
        <v>222</v>
      </c>
      <c r="O6" s="1"/>
      <c r="P6" s="1" t="s">
        <v>223</v>
      </c>
      <c r="Q6" s="1" t="s">
        <v>224</v>
      </c>
      <c r="R6" s="1" t="s">
        <v>225</v>
      </c>
      <c r="S6" s="1">
        <v>6300275634</v>
      </c>
      <c r="T6" s="1" t="s">
        <v>226</v>
      </c>
      <c r="U6" s="1" t="s">
        <v>227</v>
      </c>
      <c r="V6" s="1">
        <v>6300275634</v>
      </c>
      <c r="W6" s="1" t="s">
        <v>95</v>
      </c>
      <c r="X6" s="1" t="s">
        <v>228</v>
      </c>
      <c r="Y6" s="1" t="s">
        <v>170</v>
      </c>
      <c r="Z6" s="1" t="s">
        <v>171</v>
      </c>
      <c r="AA6" s="1" t="s">
        <v>228</v>
      </c>
      <c r="AB6" s="1" t="s">
        <v>170</v>
      </c>
      <c r="AC6" s="1" t="s">
        <v>171</v>
      </c>
      <c r="AD6" s="1">
        <v>7.15</v>
      </c>
      <c r="AE6" s="1" t="s">
        <v>99</v>
      </c>
      <c r="AF6" s="1" t="s">
        <v>229</v>
      </c>
      <c r="AG6" s="1" t="s">
        <v>230</v>
      </c>
      <c r="AH6" s="1" t="s">
        <v>102</v>
      </c>
      <c r="AI6" s="1" t="s">
        <v>103</v>
      </c>
      <c r="AJ6" s="1">
        <v>93</v>
      </c>
      <c r="AK6" s="1">
        <v>9.3</v>
      </c>
      <c r="AL6" s="1" t="s">
        <v>231</v>
      </c>
      <c r="AM6" s="1" t="s">
        <v>232</v>
      </c>
      <c r="AN6" s="1" t="s">
        <v>142</v>
      </c>
      <c r="AO6" s="1" t="s">
        <v>174</v>
      </c>
      <c r="AP6" s="1" t="s">
        <v>143</v>
      </c>
      <c r="AQ6" s="1">
        <v>65</v>
      </c>
      <c r="AR6" s="1">
        <v>7.07</v>
      </c>
      <c r="AS6" s="1"/>
      <c r="AT6" s="1"/>
      <c r="AU6" s="1"/>
      <c r="AV6" s="1"/>
      <c r="AW6" s="1"/>
      <c r="AX6" s="1"/>
      <c r="AY6" s="1" t="s">
        <v>233</v>
      </c>
      <c r="AZ6" s="1" t="s">
        <v>234</v>
      </c>
      <c r="BA6" s="1" t="s">
        <v>146</v>
      </c>
      <c r="BB6" s="1" t="s">
        <v>111</v>
      </c>
      <c r="BC6" s="1" t="s">
        <v>211</v>
      </c>
      <c r="BD6" s="1" t="s">
        <v>148</v>
      </c>
      <c r="BE6" s="1">
        <v>58</v>
      </c>
      <c r="BF6" s="1">
        <v>6.62</v>
      </c>
      <c r="BG6" s="1"/>
      <c r="BH6" s="1"/>
      <c r="BI6" s="1"/>
      <c r="BJ6" s="1"/>
      <c r="BK6" s="1"/>
      <c r="BL6" s="1"/>
      <c r="BM6" s="1"/>
      <c r="BN6" s="1"/>
      <c r="BO6" s="1" t="s">
        <v>235</v>
      </c>
      <c r="BP6" s="1" t="s">
        <v>236</v>
      </c>
      <c r="BQ6" s="1" t="s">
        <v>237</v>
      </c>
      <c r="BR6" s="1" t="s">
        <v>238</v>
      </c>
      <c r="BS6" s="1">
        <v>28</v>
      </c>
      <c r="BT6" s="1" t="s">
        <v>239</v>
      </c>
      <c r="BU6" s="1" t="str">
        <f>HYPERLINK("https://nconnect.nicmar.ac.in/storage/profile/ProfilePhoto_H2550005_683294.jpg","Download")</f>
        <v>0</v>
      </c>
      <c r="BV6" s="1" t="s">
        <v>117</v>
      </c>
      <c r="BW6" s="3"/>
      <c r="BX6" s="4">
        <v>2</v>
      </c>
    </row>
    <row r="7" spans="1:76">
      <c r="A7" s="1" t="s">
        <v>76</v>
      </c>
      <c r="B7" s="1" t="s">
        <v>77</v>
      </c>
      <c r="C7" s="1" t="s">
        <v>240</v>
      </c>
      <c r="D7" s="1" t="s">
        <v>241</v>
      </c>
      <c r="E7" s="1" t="s">
        <v>242</v>
      </c>
      <c r="F7" s="1" t="s">
        <v>243</v>
      </c>
      <c r="G7" s="1" t="s">
        <v>244</v>
      </c>
      <c r="H7" s="1" t="s">
        <v>245</v>
      </c>
      <c r="I7" s="1" t="s">
        <v>246</v>
      </c>
      <c r="J7" s="1">
        <v>8121050834</v>
      </c>
      <c r="K7" s="1" t="s">
        <v>159</v>
      </c>
      <c r="L7" s="1" t="s">
        <v>247</v>
      </c>
      <c r="M7" s="1" t="s">
        <v>87</v>
      </c>
      <c r="N7" s="1" t="s">
        <v>248</v>
      </c>
      <c r="O7" s="1"/>
      <c r="P7" s="1" t="s">
        <v>223</v>
      </c>
      <c r="Q7" s="1" t="s">
        <v>249</v>
      </c>
      <c r="R7" s="1" t="s">
        <v>250</v>
      </c>
      <c r="S7" s="1">
        <v>9030625181</v>
      </c>
      <c r="T7" s="1" t="s">
        <v>226</v>
      </c>
      <c r="U7" s="1" t="s">
        <v>251</v>
      </c>
      <c r="V7" s="1">
        <v>7995512025</v>
      </c>
      <c r="W7" s="1" t="s">
        <v>226</v>
      </c>
      <c r="X7" s="1" t="s">
        <v>252</v>
      </c>
      <c r="Y7" s="1" t="s">
        <v>253</v>
      </c>
      <c r="Z7" s="1" t="s">
        <v>171</v>
      </c>
      <c r="AA7" s="1" t="s">
        <v>254</v>
      </c>
      <c r="AB7" s="1" t="s">
        <v>253</v>
      </c>
      <c r="AC7" s="1" t="s">
        <v>171</v>
      </c>
      <c r="AD7" s="1">
        <v>6.9</v>
      </c>
      <c r="AE7" s="1" t="s">
        <v>99</v>
      </c>
      <c r="AF7" s="1" t="s">
        <v>255</v>
      </c>
      <c r="AG7" s="1" t="s">
        <v>256</v>
      </c>
      <c r="AH7" s="1" t="s">
        <v>102</v>
      </c>
      <c r="AI7" s="1" t="s">
        <v>257</v>
      </c>
      <c r="AJ7" s="1">
        <v>66.8</v>
      </c>
      <c r="AK7" s="1">
        <v>0</v>
      </c>
      <c r="AL7" s="1" t="s">
        <v>258</v>
      </c>
      <c r="AM7" s="1" t="s">
        <v>177</v>
      </c>
      <c r="AN7" s="1"/>
      <c r="AO7" s="1" t="s">
        <v>174</v>
      </c>
      <c r="AP7" s="1" t="s">
        <v>259</v>
      </c>
      <c r="AQ7" s="1">
        <v>78</v>
      </c>
      <c r="AR7" s="1"/>
      <c r="AS7" s="1"/>
      <c r="AT7" s="1"/>
      <c r="AU7" s="1"/>
      <c r="AV7" s="1"/>
      <c r="AW7" s="1"/>
      <c r="AX7" s="1"/>
      <c r="AY7" s="1" t="s">
        <v>260</v>
      </c>
      <c r="AZ7" s="1" t="s">
        <v>261</v>
      </c>
      <c r="BA7" s="1"/>
      <c r="BB7" s="1"/>
      <c r="BC7" s="1" t="s">
        <v>262</v>
      </c>
      <c r="BD7" s="1" t="s">
        <v>148</v>
      </c>
      <c r="BE7" s="1">
        <v>74.86</v>
      </c>
      <c r="BF7" s="1">
        <v>7.88</v>
      </c>
      <c r="BG7" s="1"/>
      <c r="BH7" s="1"/>
      <c r="BI7" s="1"/>
      <c r="BJ7" s="1"/>
      <c r="BK7" s="1"/>
      <c r="BL7" s="1"/>
      <c r="BM7" s="1"/>
      <c r="BN7" s="1"/>
      <c r="BO7" s="1" t="s">
        <v>263</v>
      </c>
      <c r="BP7" s="1"/>
      <c r="BQ7" s="1"/>
      <c r="BR7" s="1" t="s">
        <v>264</v>
      </c>
      <c r="BS7" s="1">
        <v>4</v>
      </c>
      <c r="BT7" s="1"/>
      <c r="BU7" s="1" t="str">
        <f>HYPERLINK("https://nconnect.nicmar.ac.in/storage/profile/ProfilePhoto_H2550006_953164.jpg","Download")</f>
        <v>0</v>
      </c>
      <c r="BV7" s="1" t="s">
        <v>117</v>
      </c>
      <c r="BW7" s="3"/>
      <c r="BX7" s="3"/>
    </row>
    <row r="8" spans="1:76">
      <c r="A8" s="1" t="s">
        <v>76</v>
      </c>
      <c r="B8" s="1" t="s">
        <v>77</v>
      </c>
      <c r="C8" s="1" t="s">
        <v>265</v>
      </c>
      <c r="D8" s="1" t="s">
        <v>266</v>
      </c>
      <c r="E8" s="1"/>
      <c r="F8" s="1" t="s">
        <v>267</v>
      </c>
      <c r="G8" s="1" t="s">
        <v>268</v>
      </c>
      <c r="H8" s="1" t="s">
        <v>269</v>
      </c>
      <c r="I8" s="1" t="s">
        <v>270</v>
      </c>
      <c r="J8" s="1">
        <v>9059460705</v>
      </c>
      <c r="K8" s="1" t="s">
        <v>159</v>
      </c>
      <c r="L8" s="1" t="s">
        <v>271</v>
      </c>
      <c r="M8" s="1" t="s">
        <v>87</v>
      </c>
      <c r="N8" s="1" t="s">
        <v>272</v>
      </c>
      <c r="O8" s="1"/>
      <c r="P8" s="1" t="s">
        <v>273</v>
      </c>
      <c r="Q8" s="1" t="s">
        <v>274</v>
      </c>
      <c r="R8" s="1" t="s">
        <v>275</v>
      </c>
      <c r="S8" s="1">
        <v>8099311221</v>
      </c>
      <c r="T8" s="1" t="s">
        <v>276</v>
      </c>
      <c r="U8" s="1" t="s">
        <v>277</v>
      </c>
      <c r="V8" s="1">
        <v>7702580596</v>
      </c>
      <c r="W8" s="1" t="s">
        <v>278</v>
      </c>
      <c r="X8" s="1" t="s">
        <v>279</v>
      </c>
      <c r="Y8" s="1" t="s">
        <v>280</v>
      </c>
      <c r="Z8" s="1" t="s">
        <v>135</v>
      </c>
      <c r="AA8" s="1" t="s">
        <v>281</v>
      </c>
      <c r="AB8" s="1" t="s">
        <v>170</v>
      </c>
      <c r="AC8" s="1" t="s">
        <v>171</v>
      </c>
      <c r="AD8" s="1">
        <v>8.28</v>
      </c>
      <c r="AE8" s="1" t="s">
        <v>99</v>
      </c>
      <c r="AF8" s="1" t="s">
        <v>282</v>
      </c>
      <c r="AG8" s="1" t="s">
        <v>283</v>
      </c>
      <c r="AH8" s="1" t="s">
        <v>284</v>
      </c>
      <c r="AI8" s="1" t="s">
        <v>285</v>
      </c>
      <c r="AJ8" s="1">
        <v>88.5</v>
      </c>
      <c r="AK8" s="1">
        <v>9.3</v>
      </c>
      <c r="AL8" s="1" t="s">
        <v>258</v>
      </c>
      <c r="AM8" s="1" t="s">
        <v>283</v>
      </c>
      <c r="AN8" s="1"/>
      <c r="AO8" s="1" t="s">
        <v>286</v>
      </c>
      <c r="AP8" s="1" t="s">
        <v>287</v>
      </c>
      <c r="AQ8" s="1">
        <v>90.1</v>
      </c>
      <c r="AR8" s="1"/>
      <c r="AS8" s="1"/>
      <c r="AT8" s="1"/>
      <c r="AU8" s="1"/>
      <c r="AV8" s="1"/>
      <c r="AW8" s="1"/>
      <c r="AX8" s="1"/>
      <c r="AY8" s="1" t="s">
        <v>288</v>
      </c>
      <c r="AZ8" s="1" t="s">
        <v>289</v>
      </c>
      <c r="BA8" s="1"/>
      <c r="BB8" s="1"/>
      <c r="BC8" s="1" t="s">
        <v>138</v>
      </c>
      <c r="BD8" s="1" t="s">
        <v>262</v>
      </c>
      <c r="BE8" s="1">
        <v>76.5</v>
      </c>
      <c r="BF8" s="1">
        <v>8.15</v>
      </c>
      <c r="BG8" s="1"/>
      <c r="BH8" s="1"/>
      <c r="BI8" s="1"/>
      <c r="BJ8" s="1"/>
      <c r="BK8" s="1"/>
      <c r="BL8" s="1"/>
      <c r="BM8" s="1"/>
      <c r="BN8" s="1"/>
      <c r="BO8" s="1" t="s">
        <v>290</v>
      </c>
      <c r="BP8" s="1" t="s">
        <v>291</v>
      </c>
      <c r="BQ8" s="1" t="s">
        <v>292</v>
      </c>
      <c r="BR8" s="1" t="s">
        <v>293</v>
      </c>
      <c r="BS8" s="1">
        <v>98</v>
      </c>
      <c r="BT8" s="1"/>
      <c r="BU8" s="1" t="str">
        <f>HYPERLINK("https://nconnect.nicmar.ac.in/storage/profile/ProfilePhoto_H2550007_234168.jpg","Download")</f>
        <v>0</v>
      </c>
      <c r="BV8" s="1" t="s">
        <v>117</v>
      </c>
      <c r="BW8" s="3"/>
      <c r="BX8" s="4">
        <v>1</v>
      </c>
    </row>
    <row r="9" spans="1:76">
      <c r="A9" s="1" t="s">
        <v>76</v>
      </c>
      <c r="B9" s="1" t="s">
        <v>77</v>
      </c>
      <c r="C9" s="1" t="s">
        <v>294</v>
      </c>
      <c r="D9" s="1" t="s">
        <v>295</v>
      </c>
      <c r="E9" s="1"/>
      <c r="F9" s="1" t="s">
        <v>296</v>
      </c>
      <c r="G9" s="1" t="s">
        <v>297</v>
      </c>
      <c r="H9" s="1" t="s">
        <v>298</v>
      </c>
      <c r="I9" s="1" t="s">
        <v>299</v>
      </c>
      <c r="J9" s="1">
        <v>9550632559</v>
      </c>
      <c r="K9" s="1" t="s">
        <v>159</v>
      </c>
      <c r="L9" s="1" t="s">
        <v>300</v>
      </c>
      <c r="M9" s="1" t="s">
        <v>87</v>
      </c>
      <c r="N9" s="1" t="s">
        <v>301</v>
      </c>
      <c r="O9" s="1" t="s">
        <v>302</v>
      </c>
      <c r="P9" s="1" t="s">
        <v>303</v>
      </c>
      <c r="Q9" s="1" t="s">
        <v>304</v>
      </c>
      <c r="R9" s="1" t="s">
        <v>305</v>
      </c>
      <c r="S9" s="1">
        <v>8465836759</v>
      </c>
      <c r="T9" s="1" t="s">
        <v>226</v>
      </c>
      <c r="U9" s="1" t="s">
        <v>306</v>
      </c>
      <c r="V9" s="1">
        <v>8179117249</v>
      </c>
      <c r="W9" s="1" t="s">
        <v>307</v>
      </c>
      <c r="X9" s="1" t="s">
        <v>308</v>
      </c>
      <c r="Y9" s="1" t="s">
        <v>170</v>
      </c>
      <c r="Z9" s="1" t="s">
        <v>171</v>
      </c>
      <c r="AA9" s="1" t="s">
        <v>308</v>
      </c>
      <c r="AB9" s="1" t="s">
        <v>170</v>
      </c>
      <c r="AC9" s="1" t="s">
        <v>171</v>
      </c>
      <c r="AD9" s="1">
        <v>8.18</v>
      </c>
      <c r="AE9" s="1" t="s">
        <v>99</v>
      </c>
      <c r="AF9" s="1" t="s">
        <v>309</v>
      </c>
      <c r="AG9" s="1" t="s">
        <v>310</v>
      </c>
      <c r="AH9" s="1" t="s">
        <v>311</v>
      </c>
      <c r="AI9" s="1" t="s">
        <v>312</v>
      </c>
      <c r="AJ9" s="1">
        <v>93.1</v>
      </c>
      <c r="AK9" s="1">
        <v>9.8</v>
      </c>
      <c r="AL9" s="1" t="s">
        <v>313</v>
      </c>
      <c r="AM9" s="1" t="s">
        <v>314</v>
      </c>
      <c r="AN9" s="1" t="s">
        <v>142</v>
      </c>
      <c r="AO9" s="1" t="s">
        <v>102</v>
      </c>
      <c r="AP9" s="1" t="s">
        <v>175</v>
      </c>
      <c r="AQ9" s="1">
        <v>83.3</v>
      </c>
      <c r="AR9" s="1"/>
      <c r="AS9" s="1"/>
      <c r="AT9" s="1"/>
      <c r="AU9" s="1"/>
      <c r="AV9" s="1"/>
      <c r="AW9" s="1"/>
      <c r="AX9" s="1"/>
      <c r="AY9" s="1" t="s">
        <v>315</v>
      </c>
      <c r="AZ9" s="1" t="s">
        <v>316</v>
      </c>
      <c r="BA9" s="1" t="s">
        <v>317</v>
      </c>
      <c r="BB9" s="1" t="s">
        <v>318</v>
      </c>
      <c r="BC9" s="1" t="s">
        <v>319</v>
      </c>
      <c r="BD9" s="1" t="s">
        <v>320</v>
      </c>
      <c r="BE9" s="1">
        <v>75.66</v>
      </c>
      <c r="BF9" s="1"/>
      <c r="BG9" s="1"/>
      <c r="BH9" s="1"/>
      <c r="BI9" s="1"/>
      <c r="BJ9" s="1"/>
      <c r="BK9" s="1"/>
      <c r="BL9" s="1"/>
      <c r="BM9" s="1"/>
      <c r="BN9" s="1"/>
      <c r="BO9" s="1" t="s">
        <v>321</v>
      </c>
      <c r="BP9" s="1" t="s">
        <v>322</v>
      </c>
      <c r="BQ9" s="1" t="s">
        <v>323</v>
      </c>
      <c r="BR9" s="1" t="s">
        <v>324</v>
      </c>
      <c r="BS9" s="1">
        <v>55</v>
      </c>
      <c r="BT9" s="1" t="s">
        <v>325</v>
      </c>
      <c r="BU9" s="1" t="str">
        <f>HYPERLINK("https://nconnect.nicmar.ac.in/storage/profile/ProfilePhoto_H2550008_482761.jpg","Download")</f>
        <v>0</v>
      </c>
      <c r="BV9" s="1" t="s">
        <v>117</v>
      </c>
      <c r="BW9" s="3"/>
      <c r="BX9" s="4">
        <v>3</v>
      </c>
    </row>
    <row r="10" spans="1:76">
      <c r="A10" s="1" t="s">
        <v>76</v>
      </c>
      <c r="B10" s="1" t="s">
        <v>77</v>
      </c>
      <c r="C10" s="1" t="s">
        <v>326</v>
      </c>
      <c r="D10" s="1" t="s">
        <v>327</v>
      </c>
      <c r="E10" s="1"/>
      <c r="F10" s="1" t="s">
        <v>328</v>
      </c>
      <c r="G10" s="1" t="s">
        <v>329</v>
      </c>
      <c r="H10" s="1" t="s">
        <v>330</v>
      </c>
      <c r="I10" s="1" t="s">
        <v>331</v>
      </c>
      <c r="J10" s="1">
        <v>7396426632</v>
      </c>
      <c r="K10" s="1" t="s">
        <v>85</v>
      </c>
      <c r="L10" s="1" t="s">
        <v>332</v>
      </c>
      <c r="M10" s="1" t="s">
        <v>87</v>
      </c>
      <c r="N10" s="1" t="s">
        <v>161</v>
      </c>
      <c r="O10" s="1" t="s">
        <v>333</v>
      </c>
      <c r="P10" s="1" t="s">
        <v>90</v>
      </c>
      <c r="Q10" s="1" t="s">
        <v>334</v>
      </c>
      <c r="R10" s="1" t="s">
        <v>335</v>
      </c>
      <c r="S10" s="1">
        <v>8986035085</v>
      </c>
      <c r="T10" s="1" t="s">
        <v>336</v>
      </c>
      <c r="U10" s="1" t="s">
        <v>337</v>
      </c>
      <c r="V10" s="1">
        <v>9693799852</v>
      </c>
      <c r="W10" s="1" t="s">
        <v>132</v>
      </c>
      <c r="X10" s="1" t="s">
        <v>338</v>
      </c>
      <c r="Y10" s="1" t="s">
        <v>134</v>
      </c>
      <c r="Z10" s="1" t="s">
        <v>135</v>
      </c>
      <c r="AA10" s="1" t="s">
        <v>338</v>
      </c>
      <c r="AB10" s="1" t="s">
        <v>134</v>
      </c>
      <c r="AC10" s="1" t="s">
        <v>135</v>
      </c>
      <c r="AD10" s="1">
        <v>7.87</v>
      </c>
      <c r="AE10" s="1" t="s">
        <v>99</v>
      </c>
      <c r="AF10" s="1" t="s">
        <v>339</v>
      </c>
      <c r="AG10" s="1" t="s">
        <v>340</v>
      </c>
      <c r="AH10" s="1" t="s">
        <v>341</v>
      </c>
      <c r="AI10" s="1" t="s">
        <v>312</v>
      </c>
      <c r="AJ10" s="1">
        <v>82.65</v>
      </c>
      <c r="AK10" s="1">
        <v>8.7</v>
      </c>
      <c r="AL10" s="1" t="s">
        <v>258</v>
      </c>
      <c r="AM10" s="1" t="s">
        <v>340</v>
      </c>
      <c r="AN10" s="1" t="s">
        <v>142</v>
      </c>
      <c r="AO10" s="1" t="s">
        <v>102</v>
      </c>
      <c r="AP10" s="1" t="s">
        <v>342</v>
      </c>
      <c r="AQ10" s="1">
        <v>81.5</v>
      </c>
      <c r="AR10" s="1"/>
      <c r="AS10" s="1"/>
      <c r="AT10" s="1"/>
      <c r="AU10" s="1"/>
      <c r="AV10" s="1"/>
      <c r="AW10" s="1"/>
      <c r="AX10" s="1"/>
      <c r="AY10" s="1" t="s">
        <v>315</v>
      </c>
      <c r="AZ10" s="1" t="s">
        <v>316</v>
      </c>
      <c r="BA10" s="1" t="s">
        <v>317</v>
      </c>
      <c r="BB10" s="1" t="s">
        <v>318</v>
      </c>
      <c r="BC10" s="1" t="s">
        <v>319</v>
      </c>
      <c r="BD10" s="1" t="s">
        <v>343</v>
      </c>
      <c r="BE10" s="1">
        <v>71.39</v>
      </c>
      <c r="BF10" s="1">
        <v>7.36</v>
      </c>
      <c r="BG10" s="1"/>
      <c r="BH10" s="1"/>
      <c r="BI10" s="1"/>
      <c r="BJ10" s="1"/>
      <c r="BK10" s="1"/>
      <c r="BL10" s="1"/>
      <c r="BM10" s="1"/>
      <c r="BN10" s="1"/>
      <c r="BO10" s="1" t="s">
        <v>344</v>
      </c>
      <c r="BP10" s="1" t="s">
        <v>345</v>
      </c>
      <c r="BQ10" s="1" t="s">
        <v>323</v>
      </c>
      <c r="BR10" s="1" t="s">
        <v>346</v>
      </c>
      <c r="BS10" s="1">
        <v>67</v>
      </c>
      <c r="BT10" s="1"/>
      <c r="BU10" s="1" t="str">
        <f>HYPERLINK("https://nconnect.nicmar.ac.in/storage/profile/ProfilePhoto_H2550009_419523.jpg","Download")</f>
        <v>0</v>
      </c>
      <c r="BV10" s="1" t="s">
        <v>117</v>
      </c>
      <c r="BW10" s="3"/>
      <c r="BX10" s="4">
        <v>2</v>
      </c>
    </row>
    <row r="11" spans="1:76">
      <c r="A11" s="1" t="s">
        <v>76</v>
      </c>
      <c r="B11" s="1" t="s">
        <v>77</v>
      </c>
      <c r="C11" s="1" t="s">
        <v>347</v>
      </c>
      <c r="D11" s="1" t="s">
        <v>348</v>
      </c>
      <c r="E11" s="1"/>
      <c r="F11" s="1" t="s">
        <v>349</v>
      </c>
      <c r="G11" s="1" t="s">
        <v>350</v>
      </c>
      <c r="H11" s="1" t="s">
        <v>351</v>
      </c>
      <c r="I11" s="1" t="s">
        <v>352</v>
      </c>
      <c r="J11" s="1">
        <v>9182791291</v>
      </c>
      <c r="K11" s="1" t="s">
        <v>85</v>
      </c>
      <c r="L11" s="1" t="s">
        <v>353</v>
      </c>
      <c r="M11" s="1" t="s">
        <v>87</v>
      </c>
      <c r="N11" s="1" t="s">
        <v>354</v>
      </c>
      <c r="O11" s="1" t="s">
        <v>355</v>
      </c>
      <c r="P11" s="1" t="s">
        <v>90</v>
      </c>
      <c r="Q11" s="1" t="s">
        <v>356</v>
      </c>
      <c r="R11" s="1" t="s">
        <v>357</v>
      </c>
      <c r="S11" s="1">
        <v>9380627249</v>
      </c>
      <c r="T11" s="1" t="s">
        <v>358</v>
      </c>
      <c r="U11" s="1" t="s">
        <v>359</v>
      </c>
      <c r="V11" s="1">
        <v>9963149288</v>
      </c>
      <c r="W11" s="1" t="s">
        <v>132</v>
      </c>
      <c r="X11" s="1" t="s">
        <v>360</v>
      </c>
      <c r="Y11" s="1" t="s">
        <v>361</v>
      </c>
      <c r="Z11" s="1" t="s">
        <v>362</v>
      </c>
      <c r="AA11" s="1" t="s">
        <v>360</v>
      </c>
      <c r="AB11" s="1" t="s">
        <v>361</v>
      </c>
      <c r="AC11" s="1" t="s">
        <v>362</v>
      </c>
      <c r="AD11" s="1">
        <v>7.59</v>
      </c>
      <c r="AE11" s="1" t="s">
        <v>99</v>
      </c>
      <c r="AF11" s="1" t="s">
        <v>363</v>
      </c>
      <c r="AG11" s="1" t="s">
        <v>364</v>
      </c>
      <c r="AH11" s="1" t="s">
        <v>365</v>
      </c>
      <c r="AI11" s="1" t="s">
        <v>286</v>
      </c>
      <c r="AJ11" s="1">
        <v>52.25</v>
      </c>
      <c r="AK11" s="1">
        <v>5.5</v>
      </c>
      <c r="AL11" s="1" t="s">
        <v>366</v>
      </c>
      <c r="AM11" s="1" t="s">
        <v>364</v>
      </c>
      <c r="AN11" s="1" t="s">
        <v>142</v>
      </c>
      <c r="AO11" s="1" t="s">
        <v>367</v>
      </c>
      <c r="AP11" s="1" t="s">
        <v>312</v>
      </c>
      <c r="AQ11" s="1">
        <v>77</v>
      </c>
      <c r="AR11" s="1">
        <v>8.1</v>
      </c>
      <c r="AS11" s="1"/>
      <c r="AT11" s="1"/>
      <c r="AU11" s="1"/>
      <c r="AV11" s="1"/>
      <c r="AW11" s="1"/>
      <c r="AX11" s="1"/>
      <c r="AY11" s="1" t="s">
        <v>368</v>
      </c>
      <c r="AZ11" s="1" t="s">
        <v>369</v>
      </c>
      <c r="BA11" s="1" t="s">
        <v>146</v>
      </c>
      <c r="BB11" s="1" t="s">
        <v>111</v>
      </c>
      <c r="BC11" s="1" t="s">
        <v>138</v>
      </c>
      <c r="BD11" s="1" t="s">
        <v>262</v>
      </c>
      <c r="BE11" s="1">
        <v>72.2</v>
      </c>
      <c r="BF11" s="1">
        <v>7.22</v>
      </c>
      <c r="BG11" s="1" t="s">
        <v>370</v>
      </c>
      <c r="BH11" s="1" t="s">
        <v>371</v>
      </c>
      <c r="BI11" s="1" t="s">
        <v>372</v>
      </c>
      <c r="BJ11" s="1" t="s">
        <v>373</v>
      </c>
      <c r="BK11" s="1" t="s">
        <v>112</v>
      </c>
      <c r="BL11" s="1" t="s">
        <v>374</v>
      </c>
      <c r="BM11" s="1">
        <v>73.8</v>
      </c>
      <c r="BN11" s="1">
        <v>7.72</v>
      </c>
      <c r="BO11" s="1" t="s">
        <v>375</v>
      </c>
      <c r="BP11" s="1" t="s">
        <v>376</v>
      </c>
      <c r="BQ11" s="1" t="s">
        <v>377</v>
      </c>
      <c r="BR11" s="1" t="s">
        <v>378</v>
      </c>
      <c r="BS11" s="1">
        <v>20</v>
      </c>
      <c r="BT11" s="1" t="s">
        <v>379</v>
      </c>
      <c r="BU11" s="1" t="str">
        <f>HYPERLINK("https://nconnect.nicmar.ac.in/storage/profile/ProfilePhoto_H2550010_816594.jpg","Download")</f>
        <v>0</v>
      </c>
      <c r="BV11" s="1" t="s">
        <v>117</v>
      </c>
      <c r="BW11" s="3"/>
      <c r="BX11" s="4">
        <v>1</v>
      </c>
    </row>
    <row r="12" spans="1:76">
      <c r="A12" s="1" t="s">
        <v>76</v>
      </c>
      <c r="B12" s="1" t="s">
        <v>77</v>
      </c>
      <c r="C12" s="1" t="s">
        <v>380</v>
      </c>
      <c r="D12" s="1" t="s">
        <v>381</v>
      </c>
      <c r="E12" s="1" t="s">
        <v>382</v>
      </c>
      <c r="F12" s="1" t="s">
        <v>383</v>
      </c>
      <c r="G12" s="1" t="s">
        <v>384</v>
      </c>
      <c r="H12" s="1" t="s">
        <v>385</v>
      </c>
      <c r="I12" s="1" t="s">
        <v>386</v>
      </c>
      <c r="J12" s="1">
        <v>6358197277</v>
      </c>
      <c r="K12" s="1" t="s">
        <v>85</v>
      </c>
      <c r="L12" s="1" t="s">
        <v>387</v>
      </c>
      <c r="M12" s="1" t="s">
        <v>87</v>
      </c>
      <c r="N12" s="1" t="s">
        <v>388</v>
      </c>
      <c r="O12" s="1" t="s">
        <v>389</v>
      </c>
      <c r="P12" s="1" t="s">
        <v>90</v>
      </c>
      <c r="Q12" s="1" t="s">
        <v>390</v>
      </c>
      <c r="R12" s="1" t="s">
        <v>391</v>
      </c>
      <c r="S12" s="1">
        <v>9727793491</v>
      </c>
      <c r="T12" s="1" t="s">
        <v>93</v>
      </c>
      <c r="U12" s="1" t="s">
        <v>392</v>
      </c>
      <c r="V12" s="1">
        <v>6352107086</v>
      </c>
      <c r="W12" s="1" t="s">
        <v>93</v>
      </c>
      <c r="X12" s="1" t="s">
        <v>393</v>
      </c>
      <c r="Y12" s="1" t="s">
        <v>394</v>
      </c>
      <c r="Z12" s="1" t="s">
        <v>395</v>
      </c>
      <c r="AA12" s="1" t="s">
        <v>393</v>
      </c>
      <c r="AB12" s="1" t="s">
        <v>394</v>
      </c>
      <c r="AC12" s="1" t="s">
        <v>395</v>
      </c>
      <c r="AD12" s="1">
        <v>8.54</v>
      </c>
      <c r="AE12" s="1" t="s">
        <v>99</v>
      </c>
      <c r="AF12" s="1" t="s">
        <v>396</v>
      </c>
      <c r="AG12" s="1" t="s">
        <v>397</v>
      </c>
      <c r="AH12" s="1" t="s">
        <v>398</v>
      </c>
      <c r="AI12" s="1" t="s">
        <v>102</v>
      </c>
      <c r="AJ12" s="1">
        <v>68.4</v>
      </c>
      <c r="AK12" s="1">
        <v>7.2</v>
      </c>
      <c r="AL12" s="1" t="s">
        <v>399</v>
      </c>
      <c r="AM12" s="1" t="s">
        <v>400</v>
      </c>
      <c r="AN12" s="1" t="s">
        <v>142</v>
      </c>
      <c r="AO12" s="1" t="s">
        <v>401</v>
      </c>
      <c r="AP12" s="1" t="s">
        <v>402</v>
      </c>
      <c r="AQ12" s="1">
        <v>57.2</v>
      </c>
      <c r="AR12" s="1"/>
      <c r="AS12" s="1"/>
      <c r="AT12" s="1"/>
      <c r="AU12" s="1"/>
      <c r="AV12" s="1"/>
      <c r="AW12" s="1"/>
      <c r="AX12" s="1"/>
      <c r="AY12" s="1" t="s">
        <v>403</v>
      </c>
      <c r="AZ12" s="1" t="s">
        <v>404</v>
      </c>
      <c r="BA12" s="1" t="s">
        <v>110</v>
      </c>
      <c r="BB12" s="1" t="s">
        <v>405</v>
      </c>
      <c r="BC12" s="1" t="s">
        <v>406</v>
      </c>
      <c r="BD12" s="1" t="s">
        <v>407</v>
      </c>
      <c r="BE12" s="1">
        <v>66.3</v>
      </c>
      <c r="BF12" s="1">
        <v>6.88</v>
      </c>
      <c r="BG12" s="1"/>
      <c r="BH12" s="1"/>
      <c r="BI12" s="1"/>
      <c r="BJ12" s="1"/>
      <c r="BK12" s="1"/>
      <c r="BL12" s="1"/>
      <c r="BM12" s="1"/>
      <c r="BN12" s="1"/>
      <c r="BO12" s="1" t="s">
        <v>408</v>
      </c>
      <c r="BP12" s="1"/>
      <c r="BQ12" s="1"/>
      <c r="BR12" s="1" t="s">
        <v>409</v>
      </c>
      <c r="BS12" s="1">
        <v>24</v>
      </c>
      <c r="BT12" s="1" t="s">
        <v>410</v>
      </c>
      <c r="BU12" s="1" t="str">
        <f>HYPERLINK("https://nconnect.nicmar.ac.in/storage/profile/ProfilePhoto_H2550011_138425.jpg","Download")</f>
        <v>0</v>
      </c>
      <c r="BV12" s="1" t="s">
        <v>117</v>
      </c>
      <c r="BW12" s="3"/>
      <c r="BX12" s="4">
        <v>1</v>
      </c>
    </row>
    <row r="13" spans="1:76">
      <c r="A13" s="1" t="s">
        <v>76</v>
      </c>
      <c r="B13" s="1" t="s">
        <v>77</v>
      </c>
      <c r="C13" s="1" t="s">
        <v>411</v>
      </c>
      <c r="D13" s="1" t="s">
        <v>412</v>
      </c>
      <c r="E13" s="1"/>
      <c r="F13" s="1" t="s">
        <v>413</v>
      </c>
      <c r="G13" s="1" t="s">
        <v>414</v>
      </c>
      <c r="H13" s="1" t="s">
        <v>415</v>
      </c>
      <c r="I13" s="1" t="s">
        <v>416</v>
      </c>
      <c r="J13" s="1">
        <v>9656255303</v>
      </c>
      <c r="K13" s="1" t="s">
        <v>85</v>
      </c>
      <c r="L13" s="1" t="s">
        <v>417</v>
      </c>
      <c r="M13" s="1" t="s">
        <v>87</v>
      </c>
      <c r="N13" s="1" t="s">
        <v>418</v>
      </c>
      <c r="O13" s="1" t="s">
        <v>419</v>
      </c>
      <c r="P13" s="1" t="s">
        <v>127</v>
      </c>
      <c r="Q13" s="1" t="s">
        <v>420</v>
      </c>
      <c r="R13" s="1" t="s">
        <v>421</v>
      </c>
      <c r="S13" s="1">
        <v>7558977303</v>
      </c>
      <c r="T13" s="1" t="s">
        <v>422</v>
      </c>
      <c r="U13" s="1" t="s">
        <v>423</v>
      </c>
      <c r="V13" s="1">
        <v>9847633854</v>
      </c>
      <c r="W13" s="1" t="s">
        <v>132</v>
      </c>
      <c r="X13" s="1" t="s">
        <v>424</v>
      </c>
      <c r="Y13" s="1" t="s">
        <v>425</v>
      </c>
      <c r="Z13" s="1" t="s">
        <v>426</v>
      </c>
      <c r="AA13" s="1" t="s">
        <v>424</v>
      </c>
      <c r="AB13" s="1" t="s">
        <v>425</v>
      </c>
      <c r="AC13" s="1" t="s">
        <v>426</v>
      </c>
      <c r="AD13" s="1">
        <v>7.85</v>
      </c>
      <c r="AE13" s="1" t="s">
        <v>99</v>
      </c>
      <c r="AF13" s="1" t="s">
        <v>427</v>
      </c>
      <c r="AG13" s="1" t="s">
        <v>428</v>
      </c>
      <c r="AH13" s="1" t="s">
        <v>286</v>
      </c>
      <c r="AI13" s="1" t="s">
        <v>429</v>
      </c>
      <c r="AJ13" s="1">
        <v>90</v>
      </c>
      <c r="AK13" s="1"/>
      <c r="AL13" s="1" t="s">
        <v>430</v>
      </c>
      <c r="AM13" s="1" t="s">
        <v>431</v>
      </c>
      <c r="AN13" s="1" t="s">
        <v>142</v>
      </c>
      <c r="AO13" s="1" t="s">
        <v>432</v>
      </c>
      <c r="AP13" s="1" t="s">
        <v>257</v>
      </c>
      <c r="AQ13" s="1">
        <v>77.75</v>
      </c>
      <c r="AR13" s="1"/>
      <c r="AS13" s="1"/>
      <c r="AT13" s="1"/>
      <c r="AU13" s="1"/>
      <c r="AV13" s="1"/>
      <c r="AW13" s="1"/>
      <c r="AX13" s="1"/>
      <c r="AY13" s="1" t="s">
        <v>433</v>
      </c>
      <c r="AZ13" s="1" t="s">
        <v>434</v>
      </c>
      <c r="BA13" s="1" t="s">
        <v>146</v>
      </c>
      <c r="BB13" s="1" t="s">
        <v>111</v>
      </c>
      <c r="BC13" s="1" t="s">
        <v>401</v>
      </c>
      <c r="BD13" s="1" t="s">
        <v>320</v>
      </c>
      <c r="BE13" s="1">
        <v>67.9</v>
      </c>
      <c r="BF13" s="1">
        <v>6.79</v>
      </c>
      <c r="BG13" s="1"/>
      <c r="BH13" s="1"/>
      <c r="BI13" s="1"/>
      <c r="BJ13" s="1"/>
      <c r="BK13" s="1"/>
      <c r="BL13" s="1"/>
      <c r="BM13" s="1"/>
      <c r="BN13" s="1"/>
      <c r="BO13" s="1" t="s">
        <v>435</v>
      </c>
      <c r="BP13" s="1"/>
      <c r="BQ13" s="1"/>
      <c r="BR13" s="1" t="s">
        <v>436</v>
      </c>
      <c r="BS13" s="1">
        <v>91</v>
      </c>
      <c r="BT13" s="1" t="s">
        <v>437</v>
      </c>
      <c r="BU13" s="1" t="str">
        <f>HYPERLINK("https://nconnect.nicmar.ac.in/storage/profile/ProfilePhoto_H2550012_327546.jpg","Download")</f>
        <v>0</v>
      </c>
      <c r="BV13" s="1" t="s">
        <v>117</v>
      </c>
      <c r="BW13" s="3"/>
      <c r="BX13" s="4">
        <v>2</v>
      </c>
    </row>
    <row r="14" spans="1:76">
      <c r="A14" s="1" t="s">
        <v>76</v>
      </c>
      <c r="B14" s="1" t="s">
        <v>77</v>
      </c>
      <c r="C14" s="1" t="s">
        <v>438</v>
      </c>
      <c r="D14" s="1" t="s">
        <v>439</v>
      </c>
      <c r="E14" s="1"/>
      <c r="F14" s="1" t="s">
        <v>440</v>
      </c>
      <c r="G14" s="1" t="s">
        <v>441</v>
      </c>
      <c r="H14" s="1" t="s">
        <v>442</v>
      </c>
      <c r="I14" s="1" t="s">
        <v>443</v>
      </c>
      <c r="J14" s="1">
        <v>7075357625</v>
      </c>
      <c r="K14" s="1" t="s">
        <v>85</v>
      </c>
      <c r="L14" s="1" t="s">
        <v>444</v>
      </c>
      <c r="M14" s="1" t="s">
        <v>87</v>
      </c>
      <c r="N14" s="1" t="s">
        <v>445</v>
      </c>
      <c r="O14" s="1" t="s">
        <v>446</v>
      </c>
      <c r="P14" s="1" t="s">
        <v>447</v>
      </c>
      <c r="Q14" s="1" t="s">
        <v>448</v>
      </c>
      <c r="R14" s="1" t="s">
        <v>449</v>
      </c>
      <c r="S14" s="1">
        <v>9550099222</v>
      </c>
      <c r="T14" s="1" t="s">
        <v>226</v>
      </c>
      <c r="U14" s="1" t="s">
        <v>450</v>
      </c>
      <c r="V14" s="1">
        <v>9459344222</v>
      </c>
      <c r="W14" s="1" t="s">
        <v>132</v>
      </c>
      <c r="X14" s="1" t="s">
        <v>451</v>
      </c>
      <c r="Y14" s="1" t="s">
        <v>452</v>
      </c>
      <c r="Z14" s="1" t="s">
        <v>171</v>
      </c>
      <c r="AA14" s="1" t="s">
        <v>451</v>
      </c>
      <c r="AB14" s="1" t="s">
        <v>452</v>
      </c>
      <c r="AC14" s="1" t="s">
        <v>171</v>
      </c>
      <c r="AD14" s="1">
        <v>8.28</v>
      </c>
      <c r="AE14" s="1" t="s">
        <v>99</v>
      </c>
      <c r="AF14" s="1" t="s">
        <v>453</v>
      </c>
      <c r="AG14" s="1" t="s">
        <v>454</v>
      </c>
      <c r="AH14" s="1" t="s">
        <v>455</v>
      </c>
      <c r="AI14" s="1" t="s">
        <v>402</v>
      </c>
      <c r="AJ14" s="1">
        <v>87</v>
      </c>
      <c r="AK14" s="1">
        <v>8.7</v>
      </c>
      <c r="AL14" s="1" t="s">
        <v>456</v>
      </c>
      <c r="AM14" s="1" t="s">
        <v>457</v>
      </c>
      <c r="AN14" s="1" t="s">
        <v>142</v>
      </c>
      <c r="AO14" s="1" t="s">
        <v>178</v>
      </c>
      <c r="AP14" s="1" t="s">
        <v>262</v>
      </c>
      <c r="AQ14" s="1">
        <v>90.4</v>
      </c>
      <c r="AR14" s="1">
        <v>0</v>
      </c>
      <c r="AS14" s="1"/>
      <c r="AT14" s="1"/>
      <c r="AU14" s="1"/>
      <c r="AV14" s="1"/>
      <c r="AW14" s="1"/>
      <c r="AX14" s="1"/>
      <c r="AY14" s="1" t="s">
        <v>458</v>
      </c>
      <c r="AZ14" s="1" t="s">
        <v>459</v>
      </c>
      <c r="BA14" s="1" t="s">
        <v>146</v>
      </c>
      <c r="BB14" s="1" t="s">
        <v>460</v>
      </c>
      <c r="BC14" s="1" t="s">
        <v>461</v>
      </c>
      <c r="BD14" s="1" t="s">
        <v>462</v>
      </c>
      <c r="BE14" s="1">
        <v>64.79</v>
      </c>
      <c r="BF14" s="1">
        <v>6.82</v>
      </c>
      <c r="BG14" s="1"/>
      <c r="BH14" s="1"/>
      <c r="BI14" s="1"/>
      <c r="BJ14" s="1"/>
      <c r="BK14" s="1"/>
      <c r="BL14" s="1"/>
      <c r="BM14" s="1"/>
      <c r="BN14" s="1"/>
      <c r="BO14" s="1" t="s">
        <v>463</v>
      </c>
      <c r="BP14" s="1"/>
      <c r="BQ14" s="1"/>
      <c r="BR14" s="1" t="s">
        <v>464</v>
      </c>
      <c r="BS14" s="1">
        <v>47</v>
      </c>
      <c r="BT14" s="1" t="s">
        <v>465</v>
      </c>
      <c r="BU14" s="1" t="str">
        <f>HYPERLINK("https://nconnect.nicmar.ac.in/storage/profile/ProfilePhoto_H2550013_653289.jpg","Download")</f>
        <v>0</v>
      </c>
      <c r="BV14" s="1" t="s">
        <v>117</v>
      </c>
      <c r="BW14" s="3"/>
      <c r="BX14" s="4">
        <v>1</v>
      </c>
    </row>
    <row r="15" spans="1:76">
      <c r="A15" s="1" t="s">
        <v>76</v>
      </c>
      <c r="B15" s="1" t="s">
        <v>77</v>
      </c>
      <c r="C15" s="1" t="s">
        <v>466</v>
      </c>
      <c r="D15" s="1" t="s">
        <v>467</v>
      </c>
      <c r="E15" s="1"/>
      <c r="F15" s="1" t="s">
        <v>468</v>
      </c>
      <c r="G15" s="1" t="s">
        <v>469</v>
      </c>
      <c r="H15" s="1" t="s">
        <v>470</v>
      </c>
      <c r="I15" s="1" t="s">
        <v>471</v>
      </c>
      <c r="J15" s="1">
        <v>9666094242</v>
      </c>
      <c r="K15" s="1" t="s">
        <v>159</v>
      </c>
      <c r="L15" s="1" t="s">
        <v>472</v>
      </c>
      <c r="M15" s="1" t="s">
        <v>87</v>
      </c>
      <c r="N15" s="1" t="s">
        <v>161</v>
      </c>
      <c r="O15" s="1" t="s">
        <v>473</v>
      </c>
      <c r="P15" s="1" t="s">
        <v>273</v>
      </c>
      <c r="Q15" s="1" t="s">
        <v>474</v>
      </c>
      <c r="R15" s="1" t="s">
        <v>475</v>
      </c>
      <c r="S15" s="1">
        <v>9666984242</v>
      </c>
      <c r="T15" s="1" t="s">
        <v>93</v>
      </c>
      <c r="U15" s="1" t="s">
        <v>476</v>
      </c>
      <c r="V15" s="1">
        <v>9666484242</v>
      </c>
      <c r="W15" s="1" t="s">
        <v>95</v>
      </c>
      <c r="X15" s="1" t="s">
        <v>477</v>
      </c>
      <c r="Y15" s="1" t="s">
        <v>170</v>
      </c>
      <c r="Z15" s="1" t="s">
        <v>171</v>
      </c>
      <c r="AA15" s="1" t="s">
        <v>477</v>
      </c>
      <c r="AB15" s="1" t="s">
        <v>170</v>
      </c>
      <c r="AC15" s="1" t="s">
        <v>171</v>
      </c>
      <c r="AD15" s="1">
        <v>6.15</v>
      </c>
      <c r="AE15" s="1" t="s">
        <v>99</v>
      </c>
      <c r="AF15" s="1" t="s">
        <v>478</v>
      </c>
      <c r="AG15" s="1" t="s">
        <v>479</v>
      </c>
      <c r="AH15" s="1" t="s">
        <v>174</v>
      </c>
      <c r="AI15" s="1" t="s">
        <v>402</v>
      </c>
      <c r="AJ15" s="1">
        <v>93</v>
      </c>
      <c r="AK15" s="1"/>
      <c r="AL15" s="1" t="s">
        <v>480</v>
      </c>
      <c r="AM15" s="1" t="s">
        <v>177</v>
      </c>
      <c r="AN15" s="1"/>
      <c r="AO15" s="1" t="s">
        <v>178</v>
      </c>
      <c r="AP15" s="1" t="s">
        <v>179</v>
      </c>
      <c r="AQ15" s="1">
        <v>85.4</v>
      </c>
      <c r="AR15" s="1"/>
      <c r="AS15" s="1"/>
      <c r="AT15" s="1"/>
      <c r="AU15" s="1"/>
      <c r="AV15" s="1"/>
      <c r="AW15" s="1"/>
      <c r="AX15" s="1"/>
      <c r="AY15" s="1" t="s">
        <v>180</v>
      </c>
      <c r="AZ15" s="1" t="s">
        <v>481</v>
      </c>
      <c r="BA15" s="1"/>
      <c r="BB15" s="1"/>
      <c r="BC15" s="1" t="s">
        <v>482</v>
      </c>
      <c r="BD15" s="1" t="s">
        <v>483</v>
      </c>
      <c r="BE15" s="1">
        <v>60.72</v>
      </c>
      <c r="BF15" s="1"/>
      <c r="BG15" s="1"/>
      <c r="BH15" s="1"/>
      <c r="BI15" s="1"/>
      <c r="BJ15" s="1"/>
      <c r="BK15" s="1"/>
      <c r="BL15" s="1"/>
      <c r="BM15" s="1"/>
      <c r="BN15" s="1"/>
      <c r="BO15" s="1" t="s">
        <v>484</v>
      </c>
      <c r="BP15" s="1"/>
      <c r="BQ15" s="1"/>
      <c r="BR15" s="1" t="s">
        <v>485</v>
      </c>
      <c r="BS15" s="1">
        <v>24</v>
      </c>
      <c r="BT15" s="1"/>
      <c r="BU15" s="1" t="str">
        <f>HYPERLINK("https://nconnect.nicmar.ac.in/storage/profile/ProfilePhoto_H2550014_291576.jpg","Download")</f>
        <v>0</v>
      </c>
      <c r="BV15" s="1" t="s">
        <v>117</v>
      </c>
      <c r="BW15" s="3"/>
      <c r="BX15" s="3"/>
    </row>
    <row r="16" spans="1:76">
      <c r="A16" s="1" t="s">
        <v>76</v>
      </c>
      <c r="B16" s="1" t="s">
        <v>77</v>
      </c>
      <c r="C16" s="1" t="s">
        <v>486</v>
      </c>
      <c r="D16" s="1" t="s">
        <v>487</v>
      </c>
      <c r="E16" s="1"/>
      <c r="F16" s="1" t="s">
        <v>488</v>
      </c>
      <c r="G16" s="1" t="s">
        <v>489</v>
      </c>
      <c r="H16" s="1" t="s">
        <v>490</v>
      </c>
      <c r="I16" s="1" t="s">
        <v>491</v>
      </c>
      <c r="J16" s="1">
        <v>8712569702</v>
      </c>
      <c r="K16" s="1" t="s">
        <v>159</v>
      </c>
      <c r="L16" s="1" t="s">
        <v>492</v>
      </c>
      <c r="M16" s="1" t="s">
        <v>87</v>
      </c>
      <c r="N16" s="1" t="s">
        <v>493</v>
      </c>
      <c r="O16" s="1"/>
      <c r="P16" s="1" t="s">
        <v>494</v>
      </c>
      <c r="Q16" s="1" t="s">
        <v>495</v>
      </c>
      <c r="R16" s="1" t="s">
        <v>496</v>
      </c>
      <c r="S16" s="1">
        <v>7981537594</v>
      </c>
      <c r="T16" s="1" t="s">
        <v>497</v>
      </c>
      <c r="U16" s="1" t="s">
        <v>498</v>
      </c>
      <c r="V16" s="1">
        <v>9948326752</v>
      </c>
      <c r="W16" s="1" t="s">
        <v>132</v>
      </c>
      <c r="X16" s="1" t="s">
        <v>499</v>
      </c>
      <c r="Y16" s="1" t="s">
        <v>170</v>
      </c>
      <c r="Z16" s="1" t="s">
        <v>171</v>
      </c>
      <c r="AA16" s="1" t="s">
        <v>499</v>
      </c>
      <c r="AB16" s="1" t="s">
        <v>170</v>
      </c>
      <c r="AC16" s="1" t="s">
        <v>171</v>
      </c>
      <c r="AD16" s="1">
        <v>9.08</v>
      </c>
      <c r="AE16" s="1" t="s">
        <v>99</v>
      </c>
      <c r="AF16" s="1" t="s">
        <v>500</v>
      </c>
      <c r="AG16" s="1" t="s">
        <v>501</v>
      </c>
      <c r="AH16" s="1" t="s">
        <v>455</v>
      </c>
      <c r="AI16" s="1" t="s">
        <v>502</v>
      </c>
      <c r="AJ16" s="1">
        <v>83.6</v>
      </c>
      <c r="AK16" s="1">
        <v>8.8</v>
      </c>
      <c r="AL16" s="1" t="s">
        <v>258</v>
      </c>
      <c r="AM16" s="1" t="s">
        <v>177</v>
      </c>
      <c r="AN16" s="1" t="s">
        <v>460</v>
      </c>
      <c r="AO16" s="1" t="s">
        <v>102</v>
      </c>
      <c r="AP16" s="1" t="s">
        <v>342</v>
      </c>
      <c r="AQ16" s="1">
        <v>80</v>
      </c>
      <c r="AR16" s="1"/>
      <c r="AS16" s="1"/>
      <c r="AT16" s="1"/>
      <c r="AU16" s="1"/>
      <c r="AV16" s="1"/>
      <c r="AW16" s="1"/>
      <c r="AX16" s="1"/>
      <c r="AY16" s="1" t="s">
        <v>315</v>
      </c>
      <c r="AZ16" s="1" t="s">
        <v>316</v>
      </c>
      <c r="BA16" s="1" t="s">
        <v>317</v>
      </c>
      <c r="BB16" s="1" t="s">
        <v>318</v>
      </c>
      <c r="BC16" s="1" t="s">
        <v>406</v>
      </c>
      <c r="BD16" s="1" t="s">
        <v>343</v>
      </c>
      <c r="BE16" s="1">
        <v>71.63</v>
      </c>
      <c r="BF16" s="1">
        <v>7.54</v>
      </c>
      <c r="BG16" s="1"/>
      <c r="BH16" s="1"/>
      <c r="BI16" s="1"/>
      <c r="BJ16" s="1"/>
      <c r="BK16" s="1"/>
      <c r="BL16" s="1"/>
      <c r="BM16" s="1"/>
      <c r="BN16" s="1"/>
      <c r="BO16" s="1" t="s">
        <v>503</v>
      </c>
      <c r="BP16" s="1"/>
      <c r="BQ16" s="1"/>
      <c r="BR16" s="1" t="s">
        <v>504</v>
      </c>
      <c r="BS16" s="1">
        <v>90</v>
      </c>
      <c r="BT16" s="1" t="s">
        <v>505</v>
      </c>
      <c r="BU16" s="1" t="str">
        <f>HYPERLINK("https://nconnect.nicmar.ac.in/storage/profile/6ab50aa9d388d.png","Download")</f>
        <v>0</v>
      </c>
      <c r="BV16" s="1" t="s">
        <v>117</v>
      </c>
      <c r="BW16" s="3"/>
      <c r="BX16" s="4">
        <v>2</v>
      </c>
    </row>
    <row r="17" spans="1:76">
      <c r="A17" s="1" t="s">
        <v>76</v>
      </c>
      <c r="B17" s="1" t="s">
        <v>77</v>
      </c>
      <c r="C17" s="1" t="s">
        <v>506</v>
      </c>
      <c r="D17" s="1" t="s">
        <v>507</v>
      </c>
      <c r="E17" s="1" t="s">
        <v>508</v>
      </c>
      <c r="F17" s="1" t="s">
        <v>509</v>
      </c>
      <c r="G17" s="1" t="s">
        <v>510</v>
      </c>
      <c r="H17" s="1" t="s">
        <v>511</v>
      </c>
      <c r="I17" s="1" t="s">
        <v>512</v>
      </c>
      <c r="J17" s="1">
        <v>9010119043</v>
      </c>
      <c r="K17" s="1" t="s">
        <v>85</v>
      </c>
      <c r="L17" s="1" t="s">
        <v>513</v>
      </c>
      <c r="M17" s="1" t="s">
        <v>87</v>
      </c>
      <c r="N17" s="1" t="s">
        <v>445</v>
      </c>
      <c r="O17" s="1" t="s">
        <v>514</v>
      </c>
      <c r="P17" s="1" t="s">
        <v>90</v>
      </c>
      <c r="Q17" s="1" t="s">
        <v>515</v>
      </c>
      <c r="R17" s="1" t="s">
        <v>516</v>
      </c>
      <c r="S17" s="1">
        <v>9966999944</v>
      </c>
      <c r="T17" s="1" t="s">
        <v>226</v>
      </c>
      <c r="U17" s="1" t="s">
        <v>517</v>
      </c>
      <c r="V17" s="1">
        <v>7799939993</v>
      </c>
      <c r="W17" s="1" t="s">
        <v>95</v>
      </c>
      <c r="X17" s="1" t="s">
        <v>518</v>
      </c>
      <c r="Y17" s="1" t="s">
        <v>170</v>
      </c>
      <c r="Z17" s="1" t="s">
        <v>171</v>
      </c>
      <c r="AA17" s="1" t="s">
        <v>518</v>
      </c>
      <c r="AB17" s="1" t="s">
        <v>170</v>
      </c>
      <c r="AC17" s="1" t="s">
        <v>171</v>
      </c>
      <c r="AD17" s="1">
        <v>6.9</v>
      </c>
      <c r="AE17" s="1" t="s">
        <v>99</v>
      </c>
      <c r="AF17" s="1" t="s">
        <v>519</v>
      </c>
      <c r="AG17" s="1" t="s">
        <v>256</v>
      </c>
      <c r="AH17" s="1" t="s">
        <v>174</v>
      </c>
      <c r="AI17" s="1" t="s">
        <v>402</v>
      </c>
      <c r="AJ17" s="1">
        <v>69.8</v>
      </c>
      <c r="AK17" s="1"/>
      <c r="AL17" s="1" t="s">
        <v>520</v>
      </c>
      <c r="AM17" s="1" t="s">
        <v>177</v>
      </c>
      <c r="AN17" s="1"/>
      <c r="AO17" s="1" t="s">
        <v>178</v>
      </c>
      <c r="AP17" s="1" t="s">
        <v>179</v>
      </c>
      <c r="AQ17" s="1">
        <v>62.2</v>
      </c>
      <c r="AR17" s="1"/>
      <c r="AS17" s="1"/>
      <c r="AT17" s="1"/>
      <c r="AU17" s="1"/>
      <c r="AV17" s="1"/>
      <c r="AW17" s="1"/>
      <c r="AX17" s="1"/>
      <c r="AY17" s="1" t="s">
        <v>180</v>
      </c>
      <c r="AZ17" s="1" t="s">
        <v>521</v>
      </c>
      <c r="BA17" s="1"/>
      <c r="BB17" s="1"/>
      <c r="BC17" s="1" t="s">
        <v>184</v>
      </c>
      <c r="BD17" s="1" t="s">
        <v>320</v>
      </c>
      <c r="BE17" s="1">
        <v>61.94</v>
      </c>
      <c r="BF17" s="1"/>
      <c r="BG17" s="1"/>
      <c r="BH17" s="1"/>
      <c r="BI17" s="1"/>
      <c r="BJ17" s="1"/>
      <c r="BK17" s="1"/>
      <c r="BL17" s="1"/>
      <c r="BM17" s="1"/>
      <c r="BN17" s="1"/>
      <c r="BO17" s="1" t="s">
        <v>522</v>
      </c>
      <c r="BP17" s="1"/>
      <c r="BQ17" s="1"/>
      <c r="BR17" s="1" t="s">
        <v>523</v>
      </c>
      <c r="BS17" s="1">
        <v>54</v>
      </c>
      <c r="BT17" s="1"/>
      <c r="BU17" s="1" t="str">
        <f>HYPERLINK("https://nconnect.nicmar.ac.in/storage/profile/ProfilePhoto_H2550016_546371.jpg","Download")</f>
        <v>0</v>
      </c>
      <c r="BV17" s="1" t="s">
        <v>117</v>
      </c>
      <c r="BW17" s="3"/>
      <c r="BX17" s="3"/>
    </row>
    <row r="18" spans="1:76">
      <c r="A18" s="1" t="s">
        <v>76</v>
      </c>
      <c r="B18" s="1" t="s">
        <v>77</v>
      </c>
      <c r="C18" s="1" t="s">
        <v>524</v>
      </c>
      <c r="D18" s="1" t="s">
        <v>525</v>
      </c>
      <c r="E18" s="1"/>
      <c r="F18" s="1" t="s">
        <v>526</v>
      </c>
      <c r="G18" s="1" t="s">
        <v>527</v>
      </c>
      <c r="H18" s="1" t="s">
        <v>528</v>
      </c>
      <c r="I18" s="1" t="s">
        <v>529</v>
      </c>
      <c r="J18" s="1">
        <v>7569424718</v>
      </c>
      <c r="K18" s="1" t="s">
        <v>159</v>
      </c>
      <c r="L18" s="1" t="s">
        <v>530</v>
      </c>
      <c r="M18" s="1" t="s">
        <v>87</v>
      </c>
      <c r="N18" s="1" t="s">
        <v>531</v>
      </c>
      <c r="O18" s="1" t="s">
        <v>532</v>
      </c>
      <c r="P18" s="1" t="s">
        <v>127</v>
      </c>
      <c r="Q18" s="1" t="s">
        <v>533</v>
      </c>
      <c r="R18" s="1" t="s">
        <v>534</v>
      </c>
      <c r="S18" s="1">
        <v>8985222229</v>
      </c>
      <c r="T18" s="1" t="s">
        <v>226</v>
      </c>
      <c r="U18" s="1" t="s">
        <v>535</v>
      </c>
      <c r="V18" s="1">
        <v>8985011381</v>
      </c>
      <c r="W18" s="1" t="s">
        <v>132</v>
      </c>
      <c r="X18" s="1" t="s">
        <v>536</v>
      </c>
      <c r="Y18" s="1" t="s">
        <v>170</v>
      </c>
      <c r="Z18" s="1" t="s">
        <v>171</v>
      </c>
      <c r="AA18" s="1" t="s">
        <v>537</v>
      </c>
      <c r="AB18" s="1" t="s">
        <v>170</v>
      </c>
      <c r="AC18" s="1" t="s">
        <v>171</v>
      </c>
      <c r="AD18" s="1">
        <v>7.87</v>
      </c>
      <c r="AE18" s="1" t="s">
        <v>99</v>
      </c>
      <c r="AF18" s="1" t="s">
        <v>538</v>
      </c>
      <c r="AG18" s="1" t="s">
        <v>539</v>
      </c>
      <c r="AH18" s="1" t="s">
        <v>432</v>
      </c>
      <c r="AI18" s="1" t="s">
        <v>312</v>
      </c>
      <c r="AJ18" s="1">
        <v>87.4</v>
      </c>
      <c r="AK18" s="1">
        <v>9.2</v>
      </c>
      <c r="AL18" s="1" t="s">
        <v>480</v>
      </c>
      <c r="AM18" s="1" t="s">
        <v>177</v>
      </c>
      <c r="AN18" s="1" t="s">
        <v>142</v>
      </c>
      <c r="AO18" s="1" t="s">
        <v>102</v>
      </c>
      <c r="AP18" s="1" t="s">
        <v>175</v>
      </c>
      <c r="AQ18" s="1">
        <v>89.4</v>
      </c>
      <c r="AR18" s="1"/>
      <c r="AS18" s="1"/>
      <c r="AT18" s="1"/>
      <c r="AU18" s="1"/>
      <c r="AV18" s="1"/>
      <c r="AW18" s="1"/>
      <c r="AX18" s="1"/>
      <c r="AY18" s="1" t="s">
        <v>315</v>
      </c>
      <c r="AZ18" s="1" t="s">
        <v>540</v>
      </c>
      <c r="BA18" s="1" t="s">
        <v>317</v>
      </c>
      <c r="BB18" s="1" t="s">
        <v>318</v>
      </c>
      <c r="BC18" s="1" t="s">
        <v>319</v>
      </c>
      <c r="BD18" s="1" t="s">
        <v>320</v>
      </c>
      <c r="BE18" s="1">
        <v>74.2</v>
      </c>
      <c r="BF18" s="1">
        <v>7.65</v>
      </c>
      <c r="BG18" s="1"/>
      <c r="BH18" s="1"/>
      <c r="BI18" s="1"/>
      <c r="BJ18" s="1"/>
      <c r="BK18" s="1"/>
      <c r="BL18" s="1"/>
      <c r="BM18" s="1"/>
      <c r="BN18" s="1"/>
      <c r="BO18" s="1" t="s">
        <v>541</v>
      </c>
      <c r="BP18" s="1"/>
      <c r="BQ18" s="1"/>
      <c r="BR18" s="1" t="s">
        <v>542</v>
      </c>
      <c r="BS18" s="1">
        <v>54</v>
      </c>
      <c r="BT18" s="1" t="s">
        <v>543</v>
      </c>
      <c r="BU18" s="1" t="str">
        <f>HYPERLINK("https://nconnect.nicmar.ac.in/storage/profile/6ab576e337a91.png","Download")</f>
        <v>0</v>
      </c>
      <c r="BV18" s="1" t="s">
        <v>117</v>
      </c>
      <c r="BW18" s="3"/>
      <c r="BX18" s="4">
        <v>1</v>
      </c>
    </row>
    <row r="19" spans="1:76">
      <c r="A19" s="1" t="s">
        <v>76</v>
      </c>
      <c r="B19" s="1" t="s">
        <v>77</v>
      </c>
      <c r="C19" s="1" t="s">
        <v>544</v>
      </c>
      <c r="D19" s="1" t="s">
        <v>545</v>
      </c>
      <c r="E19" s="1" t="s">
        <v>546</v>
      </c>
      <c r="F19" s="1" t="s">
        <v>547</v>
      </c>
      <c r="G19" s="1" t="s">
        <v>548</v>
      </c>
      <c r="H19" s="1" t="s">
        <v>549</v>
      </c>
      <c r="I19" s="1" t="s">
        <v>550</v>
      </c>
      <c r="J19" s="1">
        <v>9849461610</v>
      </c>
      <c r="K19" s="1" t="s">
        <v>85</v>
      </c>
      <c r="L19" s="1" t="s">
        <v>551</v>
      </c>
      <c r="M19" s="1" t="s">
        <v>87</v>
      </c>
      <c r="N19" s="1" t="s">
        <v>552</v>
      </c>
      <c r="O19" s="1" t="s">
        <v>553</v>
      </c>
      <c r="P19" s="1" t="s">
        <v>127</v>
      </c>
      <c r="Q19" s="1" t="s">
        <v>554</v>
      </c>
      <c r="R19" s="1" t="s">
        <v>555</v>
      </c>
      <c r="S19" s="1">
        <v>8185082481</v>
      </c>
      <c r="T19" s="1" t="s">
        <v>93</v>
      </c>
      <c r="U19" s="1" t="s">
        <v>556</v>
      </c>
      <c r="V19" s="1">
        <v>8309496716</v>
      </c>
      <c r="W19" s="1" t="s">
        <v>557</v>
      </c>
      <c r="X19" s="1" t="s">
        <v>558</v>
      </c>
      <c r="Y19" s="1" t="s">
        <v>559</v>
      </c>
      <c r="Z19" s="1" t="s">
        <v>171</v>
      </c>
      <c r="AA19" s="1" t="s">
        <v>558</v>
      </c>
      <c r="AB19" s="1" t="s">
        <v>559</v>
      </c>
      <c r="AC19" s="1" t="s">
        <v>171</v>
      </c>
      <c r="AD19" s="1">
        <v>6.41</v>
      </c>
      <c r="AE19" s="1" t="s">
        <v>99</v>
      </c>
      <c r="AF19" s="1" t="s">
        <v>560</v>
      </c>
      <c r="AG19" s="1" t="s">
        <v>561</v>
      </c>
      <c r="AH19" s="1" t="s">
        <v>102</v>
      </c>
      <c r="AI19" s="1" t="s">
        <v>139</v>
      </c>
      <c r="AJ19" s="1">
        <v>85.5</v>
      </c>
      <c r="AK19" s="1">
        <v>9</v>
      </c>
      <c r="AL19" s="1" t="s">
        <v>562</v>
      </c>
      <c r="AM19" s="1" t="s">
        <v>177</v>
      </c>
      <c r="AN19" s="1" t="s">
        <v>142</v>
      </c>
      <c r="AO19" s="1" t="s">
        <v>174</v>
      </c>
      <c r="AP19" s="1" t="s">
        <v>143</v>
      </c>
      <c r="AQ19" s="1">
        <v>86.3</v>
      </c>
      <c r="AR19" s="1"/>
      <c r="AS19" s="1"/>
      <c r="AT19" s="1"/>
      <c r="AU19" s="1"/>
      <c r="AV19" s="1"/>
      <c r="AW19" s="1"/>
      <c r="AX19" s="1"/>
      <c r="AY19" s="1" t="s">
        <v>563</v>
      </c>
      <c r="AZ19" s="1" t="s">
        <v>564</v>
      </c>
      <c r="BA19" s="1" t="s">
        <v>565</v>
      </c>
      <c r="BB19" s="1" t="s">
        <v>566</v>
      </c>
      <c r="BC19" s="1" t="s">
        <v>259</v>
      </c>
      <c r="BD19" s="1" t="s">
        <v>567</v>
      </c>
      <c r="BE19" s="1">
        <v>59.28</v>
      </c>
      <c r="BF19" s="1"/>
      <c r="BG19" s="1"/>
      <c r="BH19" s="1"/>
      <c r="BI19" s="1"/>
      <c r="BJ19" s="1"/>
      <c r="BK19" s="1"/>
      <c r="BL19" s="1"/>
      <c r="BM19" s="1"/>
      <c r="BN19" s="1"/>
      <c r="BO19" s="1" t="s">
        <v>568</v>
      </c>
      <c r="BP19" s="1"/>
      <c r="BQ19" s="1"/>
      <c r="BR19" s="1" t="s">
        <v>569</v>
      </c>
      <c r="BS19" s="1">
        <v>81</v>
      </c>
      <c r="BT19" s="1"/>
      <c r="BU19" s="1" t="str">
        <f>HYPERLINK("https://nconnect.nicmar.ac.in/storage/profile/ProfilePhoto_H2550018_815234.jpg","Download")</f>
        <v>0</v>
      </c>
      <c r="BV19" s="1" t="s">
        <v>117</v>
      </c>
      <c r="BW19" s="3"/>
      <c r="BX19" s="3"/>
    </row>
    <row r="20" spans="1:76">
      <c r="A20" s="1" t="s">
        <v>76</v>
      </c>
      <c r="B20" s="1" t="s">
        <v>77</v>
      </c>
      <c r="C20" s="1" t="s">
        <v>570</v>
      </c>
      <c r="D20" s="1" t="s">
        <v>571</v>
      </c>
      <c r="E20" s="1" t="s">
        <v>572</v>
      </c>
      <c r="F20" s="1" t="s">
        <v>243</v>
      </c>
      <c r="G20" s="1" t="s">
        <v>573</v>
      </c>
      <c r="H20" s="1" t="s">
        <v>574</v>
      </c>
      <c r="I20" s="1" t="s">
        <v>575</v>
      </c>
      <c r="J20" s="1">
        <v>8978367394</v>
      </c>
      <c r="K20" s="1" t="s">
        <v>85</v>
      </c>
      <c r="L20" s="1" t="s">
        <v>576</v>
      </c>
      <c r="M20" s="1" t="s">
        <v>87</v>
      </c>
      <c r="N20" s="1" t="s">
        <v>577</v>
      </c>
      <c r="O20" s="1" t="s">
        <v>578</v>
      </c>
      <c r="P20" s="1" t="s">
        <v>90</v>
      </c>
      <c r="Q20" s="1" t="s">
        <v>579</v>
      </c>
      <c r="R20" s="1" t="s">
        <v>580</v>
      </c>
      <c r="S20" s="1">
        <v>9440896837</v>
      </c>
      <c r="T20" s="1" t="s">
        <v>581</v>
      </c>
      <c r="U20" s="1" t="s">
        <v>582</v>
      </c>
      <c r="V20" s="1">
        <v>8500676296</v>
      </c>
      <c r="W20" s="1" t="s">
        <v>581</v>
      </c>
      <c r="X20" s="1" t="s">
        <v>583</v>
      </c>
      <c r="Y20" s="1" t="s">
        <v>584</v>
      </c>
      <c r="Z20" s="1" t="s">
        <v>171</v>
      </c>
      <c r="AA20" s="1" t="s">
        <v>583</v>
      </c>
      <c r="AB20" s="1" t="s">
        <v>584</v>
      </c>
      <c r="AC20" s="1" t="s">
        <v>171</v>
      </c>
      <c r="AD20" s="1">
        <v>6.97</v>
      </c>
      <c r="AE20" s="1" t="s">
        <v>99</v>
      </c>
      <c r="AF20" s="1" t="s">
        <v>585</v>
      </c>
      <c r="AG20" s="1" t="s">
        <v>586</v>
      </c>
      <c r="AH20" s="1" t="s">
        <v>102</v>
      </c>
      <c r="AI20" s="1" t="s">
        <v>257</v>
      </c>
      <c r="AJ20" s="1">
        <v>64.5</v>
      </c>
      <c r="AK20" s="1"/>
      <c r="AL20" s="1" t="s">
        <v>587</v>
      </c>
      <c r="AM20" s="1" t="s">
        <v>588</v>
      </c>
      <c r="AN20" s="1" t="s">
        <v>142</v>
      </c>
      <c r="AO20" s="1" t="s">
        <v>174</v>
      </c>
      <c r="AP20" s="1" t="s">
        <v>589</v>
      </c>
      <c r="AQ20" s="1">
        <v>89.6</v>
      </c>
      <c r="AR20" s="1"/>
      <c r="AS20" s="1"/>
      <c r="AT20" s="1"/>
      <c r="AU20" s="1"/>
      <c r="AV20" s="1"/>
      <c r="AW20" s="1"/>
      <c r="AX20" s="1"/>
      <c r="AY20" s="1" t="s">
        <v>590</v>
      </c>
      <c r="AZ20" s="1" t="s">
        <v>591</v>
      </c>
      <c r="BA20" s="1" t="s">
        <v>146</v>
      </c>
      <c r="BB20" s="1" t="s">
        <v>111</v>
      </c>
      <c r="BC20" s="1" t="s">
        <v>592</v>
      </c>
      <c r="BD20" s="1" t="s">
        <v>343</v>
      </c>
      <c r="BE20" s="1">
        <v>59.3</v>
      </c>
      <c r="BF20" s="1">
        <v>6.43</v>
      </c>
      <c r="BG20" s="1"/>
      <c r="BH20" s="1"/>
      <c r="BI20" s="1"/>
      <c r="BJ20" s="1"/>
      <c r="BK20" s="1"/>
      <c r="BL20" s="1"/>
      <c r="BM20" s="1"/>
      <c r="BN20" s="1"/>
      <c r="BO20" s="1" t="s">
        <v>593</v>
      </c>
      <c r="BP20" s="1"/>
      <c r="BQ20" s="1"/>
      <c r="BR20" s="1" t="s">
        <v>594</v>
      </c>
      <c r="BS20" s="1">
        <v>71</v>
      </c>
      <c r="BT20" s="1" t="s">
        <v>595</v>
      </c>
      <c r="BU20" s="1" t="str">
        <f>HYPERLINK("https://nconnect.nicmar.ac.in/storage/profile/6ab6976ed860d.png","Download")</f>
        <v>0</v>
      </c>
      <c r="BV20" s="1" t="s">
        <v>117</v>
      </c>
      <c r="BW20" s="3"/>
      <c r="BX20" s="3"/>
    </row>
    <row r="21" spans="1:76">
      <c r="A21" s="1" t="s">
        <v>76</v>
      </c>
      <c r="B21" s="1" t="s">
        <v>77</v>
      </c>
      <c r="C21" s="1" t="s">
        <v>596</v>
      </c>
      <c r="D21" s="1" t="s">
        <v>597</v>
      </c>
      <c r="E21" s="1"/>
      <c r="F21" s="1" t="s">
        <v>598</v>
      </c>
      <c r="G21" s="1" t="s">
        <v>599</v>
      </c>
      <c r="H21" s="1" t="s">
        <v>600</v>
      </c>
      <c r="I21" s="1" t="s">
        <v>601</v>
      </c>
      <c r="J21" s="1">
        <v>7093714529</v>
      </c>
      <c r="K21" s="1" t="s">
        <v>85</v>
      </c>
      <c r="L21" s="1" t="s">
        <v>602</v>
      </c>
      <c r="M21" s="1" t="s">
        <v>87</v>
      </c>
      <c r="N21" s="1" t="s">
        <v>603</v>
      </c>
      <c r="O21" s="1" t="s">
        <v>604</v>
      </c>
      <c r="P21" s="1" t="s">
        <v>163</v>
      </c>
      <c r="Q21" s="1" t="s">
        <v>605</v>
      </c>
      <c r="R21" s="1" t="s">
        <v>606</v>
      </c>
      <c r="S21" s="1">
        <v>9492521146</v>
      </c>
      <c r="T21" s="1" t="s">
        <v>607</v>
      </c>
      <c r="U21" s="1" t="s">
        <v>608</v>
      </c>
      <c r="V21" s="1">
        <v>9492521146</v>
      </c>
      <c r="W21" s="1" t="s">
        <v>609</v>
      </c>
      <c r="X21" s="1" t="s">
        <v>610</v>
      </c>
      <c r="Y21" s="1" t="s">
        <v>611</v>
      </c>
      <c r="Z21" s="1" t="s">
        <v>135</v>
      </c>
      <c r="AA21" s="1" t="s">
        <v>612</v>
      </c>
      <c r="AB21" s="1" t="s">
        <v>611</v>
      </c>
      <c r="AC21" s="1" t="s">
        <v>135</v>
      </c>
      <c r="AD21" s="1">
        <v>6.72</v>
      </c>
      <c r="AE21" s="1" t="s">
        <v>99</v>
      </c>
      <c r="AF21" s="1" t="s">
        <v>613</v>
      </c>
      <c r="AG21" s="1" t="s">
        <v>614</v>
      </c>
      <c r="AH21" s="1" t="s">
        <v>311</v>
      </c>
      <c r="AI21" s="1" t="s">
        <v>175</v>
      </c>
      <c r="AJ21" s="1">
        <v>88.35</v>
      </c>
      <c r="AK21" s="1">
        <v>9.3</v>
      </c>
      <c r="AL21" s="1" t="s">
        <v>615</v>
      </c>
      <c r="AM21" s="1" t="s">
        <v>616</v>
      </c>
      <c r="AN21" s="1" t="s">
        <v>142</v>
      </c>
      <c r="AO21" s="1" t="s">
        <v>178</v>
      </c>
      <c r="AP21" s="1" t="s">
        <v>262</v>
      </c>
      <c r="AQ21" s="1">
        <v>84</v>
      </c>
      <c r="AR21" s="1"/>
      <c r="AS21" s="1"/>
      <c r="AT21" s="1"/>
      <c r="AU21" s="1"/>
      <c r="AV21" s="1"/>
      <c r="AW21" s="1"/>
      <c r="AX21" s="1"/>
      <c r="AY21" s="1" t="s">
        <v>617</v>
      </c>
      <c r="AZ21" s="1" t="s">
        <v>618</v>
      </c>
      <c r="BA21" s="1" t="s">
        <v>146</v>
      </c>
      <c r="BB21" s="1" t="s">
        <v>111</v>
      </c>
      <c r="BC21" s="1" t="s">
        <v>482</v>
      </c>
      <c r="BD21" s="1" t="s">
        <v>619</v>
      </c>
      <c r="BE21" s="1">
        <v>61.46</v>
      </c>
      <c r="BF21" s="1">
        <v>6.47</v>
      </c>
      <c r="BG21" s="1"/>
      <c r="BH21" s="1"/>
      <c r="BI21" s="1"/>
      <c r="BJ21" s="1"/>
      <c r="BK21" s="1"/>
      <c r="BL21" s="1"/>
      <c r="BM21" s="1"/>
      <c r="BN21" s="1"/>
      <c r="BO21" s="1" t="s">
        <v>620</v>
      </c>
      <c r="BP21" s="1"/>
      <c r="BQ21" s="1"/>
      <c r="BR21" s="1" t="s">
        <v>621</v>
      </c>
      <c r="BS21" s="1">
        <v>68</v>
      </c>
      <c r="BT21" s="1" t="s">
        <v>622</v>
      </c>
      <c r="BU21" s="1" t="str">
        <f>HYPERLINK("https://nconnect.nicmar.ac.in/storage/profile/ProfilePhoto_H2550020_356978.jpg","Download")</f>
        <v>0</v>
      </c>
      <c r="BV21" s="1" t="s">
        <v>117</v>
      </c>
      <c r="BW21" s="3"/>
      <c r="BX21" s="4">
        <v>2</v>
      </c>
    </row>
    <row r="22" spans="1:76">
      <c r="A22" s="1" t="s">
        <v>76</v>
      </c>
      <c r="B22" s="1" t="s">
        <v>77</v>
      </c>
      <c r="C22" s="1" t="s">
        <v>623</v>
      </c>
      <c r="D22" s="1" t="s">
        <v>624</v>
      </c>
      <c r="E22" s="1"/>
      <c r="F22" s="1" t="s">
        <v>625</v>
      </c>
      <c r="G22" s="1" t="s">
        <v>626</v>
      </c>
      <c r="H22" s="1" t="s">
        <v>627</v>
      </c>
      <c r="I22" s="1" t="s">
        <v>628</v>
      </c>
      <c r="J22" s="1">
        <v>9943941000</v>
      </c>
      <c r="K22" s="1" t="s">
        <v>85</v>
      </c>
      <c r="L22" s="1" t="s">
        <v>629</v>
      </c>
      <c r="M22" s="1" t="s">
        <v>87</v>
      </c>
      <c r="N22" s="1" t="s">
        <v>630</v>
      </c>
      <c r="O22" s="1"/>
      <c r="P22" s="1" t="s">
        <v>494</v>
      </c>
      <c r="Q22" s="1" t="s">
        <v>631</v>
      </c>
      <c r="R22" s="1" t="s">
        <v>632</v>
      </c>
      <c r="S22" s="1">
        <v>8610342832</v>
      </c>
      <c r="T22" s="1" t="s">
        <v>226</v>
      </c>
      <c r="U22" s="1" t="s">
        <v>633</v>
      </c>
      <c r="V22" s="1">
        <v>9566269295</v>
      </c>
      <c r="W22" s="1" t="s">
        <v>95</v>
      </c>
      <c r="X22" s="1" t="s">
        <v>634</v>
      </c>
      <c r="Y22" s="1" t="s">
        <v>361</v>
      </c>
      <c r="Z22" s="1" t="s">
        <v>362</v>
      </c>
      <c r="AA22" s="1" t="s">
        <v>634</v>
      </c>
      <c r="AB22" s="1" t="s">
        <v>361</v>
      </c>
      <c r="AC22" s="1" t="s">
        <v>362</v>
      </c>
      <c r="AD22" s="1">
        <v>7.15</v>
      </c>
      <c r="AE22" s="1" t="s">
        <v>99</v>
      </c>
      <c r="AF22" s="1" t="s">
        <v>635</v>
      </c>
      <c r="AG22" s="1" t="s">
        <v>636</v>
      </c>
      <c r="AH22" s="1" t="s">
        <v>257</v>
      </c>
      <c r="AI22" s="1" t="s">
        <v>402</v>
      </c>
      <c r="AJ22" s="1">
        <v>56</v>
      </c>
      <c r="AK22" s="1"/>
      <c r="AL22" s="1" t="s">
        <v>637</v>
      </c>
      <c r="AM22" s="1" t="s">
        <v>638</v>
      </c>
      <c r="AN22" s="1"/>
      <c r="AO22" s="1" t="s">
        <v>639</v>
      </c>
      <c r="AP22" s="1" t="s">
        <v>107</v>
      </c>
      <c r="AQ22" s="1">
        <v>73.06</v>
      </c>
      <c r="AR22" s="1"/>
      <c r="AS22" s="1"/>
      <c r="AT22" s="1"/>
      <c r="AU22" s="1"/>
      <c r="AV22" s="1"/>
      <c r="AW22" s="1"/>
      <c r="AX22" s="1"/>
      <c r="AY22" s="1" t="s">
        <v>640</v>
      </c>
      <c r="AZ22" s="1" t="s">
        <v>641</v>
      </c>
      <c r="BA22" s="1"/>
      <c r="BB22" s="1"/>
      <c r="BC22" s="1" t="s">
        <v>184</v>
      </c>
      <c r="BD22" s="1" t="s">
        <v>619</v>
      </c>
      <c r="BE22" s="1">
        <v>79.6</v>
      </c>
      <c r="BF22" s="1">
        <v>7.96</v>
      </c>
      <c r="BG22" s="1"/>
      <c r="BH22" s="1"/>
      <c r="BI22" s="1"/>
      <c r="BJ22" s="1"/>
      <c r="BK22" s="1"/>
      <c r="BL22" s="1"/>
      <c r="BM22" s="1"/>
      <c r="BN22" s="1"/>
      <c r="BO22" s="1" t="s">
        <v>642</v>
      </c>
      <c r="BP22" s="1"/>
      <c r="BQ22" s="1"/>
      <c r="BR22" s="1" t="s">
        <v>643</v>
      </c>
      <c r="BS22" s="1">
        <v>10</v>
      </c>
      <c r="BT22" s="1" t="s">
        <v>644</v>
      </c>
      <c r="BU22" s="1" t="str">
        <f>HYPERLINK("https://nconnect.nicmar.ac.in/storage/profile/ProfilePhoto_H2550021_126459.jpg","Download")</f>
        <v>0</v>
      </c>
      <c r="BV22" s="1" t="s">
        <v>117</v>
      </c>
      <c r="BW22" s="3"/>
      <c r="BX22" s="3"/>
    </row>
    <row r="23" spans="1:76">
      <c r="A23" s="1" t="s">
        <v>76</v>
      </c>
      <c r="B23" s="1" t="s">
        <v>77</v>
      </c>
      <c r="C23" s="1" t="s">
        <v>645</v>
      </c>
      <c r="D23" s="1" t="s">
        <v>646</v>
      </c>
      <c r="E23" s="1"/>
      <c r="F23" s="1" t="s">
        <v>647</v>
      </c>
      <c r="G23" s="1" t="s">
        <v>648</v>
      </c>
      <c r="H23" s="1" t="s">
        <v>649</v>
      </c>
      <c r="I23" s="1" t="s">
        <v>650</v>
      </c>
      <c r="J23" s="1">
        <v>6299257269</v>
      </c>
      <c r="K23" s="1" t="s">
        <v>85</v>
      </c>
      <c r="L23" s="1" t="s">
        <v>651</v>
      </c>
      <c r="M23" s="1" t="s">
        <v>87</v>
      </c>
      <c r="N23" s="1" t="s">
        <v>652</v>
      </c>
      <c r="O23" s="1" t="s">
        <v>653</v>
      </c>
      <c r="P23" s="1" t="s">
        <v>90</v>
      </c>
      <c r="Q23" s="1" t="s">
        <v>654</v>
      </c>
      <c r="R23" s="1" t="s">
        <v>655</v>
      </c>
      <c r="S23" s="1">
        <v>7303290222</v>
      </c>
      <c r="T23" s="1" t="s">
        <v>226</v>
      </c>
      <c r="U23" s="1" t="s">
        <v>656</v>
      </c>
      <c r="V23" s="1">
        <v>9122014999</v>
      </c>
      <c r="W23" s="1" t="s">
        <v>95</v>
      </c>
      <c r="X23" s="1" t="s">
        <v>657</v>
      </c>
      <c r="Y23" s="1" t="s">
        <v>658</v>
      </c>
      <c r="Z23" s="1" t="s">
        <v>659</v>
      </c>
      <c r="AA23" s="1" t="s">
        <v>657</v>
      </c>
      <c r="AB23" s="1" t="s">
        <v>658</v>
      </c>
      <c r="AC23" s="1" t="s">
        <v>659</v>
      </c>
      <c r="AD23" s="1">
        <v>8.36</v>
      </c>
      <c r="AE23" s="1" t="s">
        <v>99</v>
      </c>
      <c r="AF23" s="1" t="s">
        <v>660</v>
      </c>
      <c r="AG23" s="1" t="s">
        <v>661</v>
      </c>
      <c r="AH23" s="1" t="s">
        <v>287</v>
      </c>
      <c r="AI23" s="1" t="s">
        <v>257</v>
      </c>
      <c r="AJ23" s="1">
        <v>76.33</v>
      </c>
      <c r="AK23" s="1"/>
      <c r="AL23" s="1" t="s">
        <v>662</v>
      </c>
      <c r="AM23" s="1" t="s">
        <v>663</v>
      </c>
      <c r="AN23" s="1" t="s">
        <v>142</v>
      </c>
      <c r="AO23" s="1" t="s">
        <v>259</v>
      </c>
      <c r="AP23" s="1" t="s">
        <v>262</v>
      </c>
      <c r="AQ23" s="1">
        <v>57.8</v>
      </c>
      <c r="AR23" s="1"/>
      <c r="AS23" s="1"/>
      <c r="AT23" s="1"/>
      <c r="AU23" s="1"/>
      <c r="AV23" s="1"/>
      <c r="AW23" s="1"/>
      <c r="AX23" s="1"/>
      <c r="AY23" s="1" t="s">
        <v>664</v>
      </c>
      <c r="AZ23" s="1" t="s">
        <v>665</v>
      </c>
      <c r="BA23" s="1" t="s">
        <v>146</v>
      </c>
      <c r="BB23" s="1" t="s">
        <v>111</v>
      </c>
      <c r="BC23" s="1" t="s">
        <v>179</v>
      </c>
      <c r="BD23" s="1" t="s">
        <v>666</v>
      </c>
      <c r="BE23" s="1">
        <v>77.3</v>
      </c>
      <c r="BF23" s="1">
        <v>7.73</v>
      </c>
      <c r="BG23" s="1"/>
      <c r="BH23" s="1"/>
      <c r="BI23" s="1"/>
      <c r="BJ23" s="1"/>
      <c r="BK23" s="1"/>
      <c r="BL23" s="1"/>
      <c r="BM23" s="1"/>
      <c r="BN23" s="1"/>
      <c r="BO23" s="1" t="s">
        <v>667</v>
      </c>
      <c r="BP23" s="1"/>
      <c r="BQ23" s="1"/>
      <c r="BR23" s="1" t="s">
        <v>668</v>
      </c>
      <c r="BS23" s="1">
        <v>3</v>
      </c>
      <c r="BT23" s="1" t="s">
        <v>669</v>
      </c>
      <c r="BU23" s="1" t="str">
        <f>HYPERLINK("https://nconnect.nicmar.ac.in/storage/profile/ProfilePhoto_H2550022_718954.jpg","Download")</f>
        <v>0</v>
      </c>
      <c r="BV23" s="1" t="s">
        <v>117</v>
      </c>
      <c r="BW23" s="3"/>
      <c r="BX23" s="4">
        <v>2</v>
      </c>
    </row>
    <row r="24" spans="1:76">
      <c r="A24" s="1" t="s">
        <v>76</v>
      </c>
      <c r="B24" s="1" t="s">
        <v>77</v>
      </c>
      <c r="C24" s="1" t="s">
        <v>670</v>
      </c>
      <c r="D24" s="1" t="s">
        <v>671</v>
      </c>
      <c r="E24" s="1" t="s">
        <v>672</v>
      </c>
      <c r="F24" s="1" t="s">
        <v>673</v>
      </c>
      <c r="G24" s="1" t="s">
        <v>674</v>
      </c>
      <c r="H24" s="1" t="s">
        <v>675</v>
      </c>
      <c r="I24" s="1" t="s">
        <v>676</v>
      </c>
      <c r="J24" s="1">
        <v>9400945295</v>
      </c>
      <c r="K24" s="1" t="s">
        <v>85</v>
      </c>
      <c r="L24" s="1" t="s">
        <v>677</v>
      </c>
      <c r="M24" s="1" t="s">
        <v>87</v>
      </c>
      <c r="N24" s="1" t="s">
        <v>678</v>
      </c>
      <c r="O24" s="1" t="s">
        <v>679</v>
      </c>
      <c r="P24" s="1" t="s">
        <v>273</v>
      </c>
      <c r="Q24" s="1" t="s">
        <v>680</v>
      </c>
      <c r="R24" s="1" t="s">
        <v>681</v>
      </c>
      <c r="S24" s="1">
        <v>9495269044</v>
      </c>
      <c r="T24" s="1" t="s">
        <v>682</v>
      </c>
      <c r="U24" s="1" t="s">
        <v>683</v>
      </c>
      <c r="V24" s="1">
        <v>9495269044</v>
      </c>
      <c r="W24" s="1" t="s">
        <v>684</v>
      </c>
      <c r="X24" s="1" t="s">
        <v>685</v>
      </c>
      <c r="Y24" s="1" t="s">
        <v>686</v>
      </c>
      <c r="Z24" s="1" t="s">
        <v>426</v>
      </c>
      <c r="AA24" s="1" t="s">
        <v>685</v>
      </c>
      <c r="AB24" s="1" t="s">
        <v>686</v>
      </c>
      <c r="AC24" s="1" t="s">
        <v>426</v>
      </c>
      <c r="AD24" s="1">
        <v>8.15</v>
      </c>
      <c r="AE24" s="1" t="s">
        <v>99</v>
      </c>
      <c r="AF24" s="1" t="s">
        <v>687</v>
      </c>
      <c r="AG24" s="1" t="s">
        <v>688</v>
      </c>
      <c r="AH24" s="1" t="s">
        <v>287</v>
      </c>
      <c r="AI24" s="1" t="s">
        <v>139</v>
      </c>
      <c r="AJ24" s="1">
        <v>80.8</v>
      </c>
      <c r="AK24" s="1">
        <v>0</v>
      </c>
      <c r="AL24" s="1" t="s">
        <v>687</v>
      </c>
      <c r="AM24" s="1" t="s">
        <v>688</v>
      </c>
      <c r="AN24" s="1"/>
      <c r="AO24" s="1" t="s">
        <v>342</v>
      </c>
      <c r="AP24" s="1" t="s">
        <v>143</v>
      </c>
      <c r="AQ24" s="1">
        <v>78.4</v>
      </c>
      <c r="AR24" s="1">
        <v>0</v>
      </c>
      <c r="AS24" s="1"/>
      <c r="AT24" s="1"/>
      <c r="AU24" s="1"/>
      <c r="AV24" s="1"/>
      <c r="AW24" s="1"/>
      <c r="AX24" s="1"/>
      <c r="AY24" s="1" t="s">
        <v>689</v>
      </c>
      <c r="AZ24" s="1" t="s">
        <v>690</v>
      </c>
      <c r="BA24" s="1"/>
      <c r="BB24" s="1"/>
      <c r="BC24" s="1" t="s">
        <v>691</v>
      </c>
      <c r="BD24" s="1" t="s">
        <v>483</v>
      </c>
      <c r="BE24" s="1">
        <v>66.22</v>
      </c>
      <c r="BF24" s="1">
        <v>6.97</v>
      </c>
      <c r="BG24" s="1"/>
      <c r="BH24" s="1"/>
      <c r="BI24" s="1"/>
      <c r="BJ24" s="1"/>
      <c r="BK24" s="1"/>
      <c r="BL24" s="1"/>
      <c r="BM24" s="1"/>
      <c r="BN24" s="1"/>
      <c r="BO24" s="1" t="s">
        <v>692</v>
      </c>
      <c r="BP24" s="1"/>
      <c r="BQ24" s="1"/>
      <c r="BR24" s="1" t="s">
        <v>693</v>
      </c>
      <c r="BS24" s="1">
        <v>260</v>
      </c>
      <c r="BT24" s="1"/>
      <c r="BU24" s="1" t="str">
        <f>HYPERLINK("https://nconnect.nicmar.ac.in/storage/profile/ProfilePhoto_H2550023_475296.jpg","Download")</f>
        <v>0</v>
      </c>
      <c r="BV24" s="1" t="s">
        <v>117</v>
      </c>
      <c r="BW24" s="3"/>
      <c r="BX24" s="3"/>
    </row>
    <row r="25" spans="1:76">
      <c r="A25" s="1" t="s">
        <v>76</v>
      </c>
      <c r="B25" s="1" t="s">
        <v>77</v>
      </c>
      <c r="C25" s="1" t="s">
        <v>694</v>
      </c>
      <c r="D25" s="1" t="s">
        <v>695</v>
      </c>
      <c r="E25" s="1"/>
      <c r="F25" s="1" t="s">
        <v>696</v>
      </c>
      <c r="G25" s="1" t="s">
        <v>697</v>
      </c>
      <c r="H25" s="1" t="s">
        <v>698</v>
      </c>
      <c r="I25" s="1" t="s">
        <v>699</v>
      </c>
      <c r="J25" s="1">
        <v>9676632714</v>
      </c>
      <c r="K25" s="1" t="s">
        <v>85</v>
      </c>
      <c r="L25" s="1" t="s">
        <v>700</v>
      </c>
      <c r="M25" s="1" t="s">
        <v>87</v>
      </c>
      <c r="N25" s="1" t="s">
        <v>701</v>
      </c>
      <c r="O25" s="1" t="s">
        <v>702</v>
      </c>
      <c r="P25" s="1" t="s">
        <v>273</v>
      </c>
      <c r="Q25" s="1" t="s">
        <v>703</v>
      </c>
      <c r="R25" s="1" t="s">
        <v>704</v>
      </c>
      <c r="S25" s="1">
        <v>9959982399</v>
      </c>
      <c r="T25" s="1" t="s">
        <v>226</v>
      </c>
      <c r="U25" s="1" t="s">
        <v>705</v>
      </c>
      <c r="V25" s="1">
        <v>9032081123</v>
      </c>
      <c r="W25" s="1" t="s">
        <v>132</v>
      </c>
      <c r="X25" s="1" t="s">
        <v>706</v>
      </c>
      <c r="Y25" s="1" t="s">
        <v>707</v>
      </c>
      <c r="Z25" s="1" t="s">
        <v>171</v>
      </c>
      <c r="AA25" s="1" t="s">
        <v>706</v>
      </c>
      <c r="AB25" s="1" t="s">
        <v>707</v>
      </c>
      <c r="AC25" s="1" t="s">
        <v>171</v>
      </c>
      <c r="AD25" s="1">
        <v>7.98</v>
      </c>
      <c r="AE25" s="1" t="s">
        <v>99</v>
      </c>
      <c r="AF25" s="1" t="s">
        <v>708</v>
      </c>
      <c r="AG25" s="1" t="s">
        <v>709</v>
      </c>
      <c r="AH25" s="1" t="s">
        <v>286</v>
      </c>
      <c r="AI25" s="1" t="s">
        <v>287</v>
      </c>
      <c r="AJ25" s="1">
        <v>92</v>
      </c>
      <c r="AK25" s="1"/>
      <c r="AL25" s="1" t="s">
        <v>710</v>
      </c>
      <c r="AM25" s="1" t="s">
        <v>711</v>
      </c>
      <c r="AN25" s="1" t="s">
        <v>142</v>
      </c>
      <c r="AO25" s="1" t="s">
        <v>102</v>
      </c>
      <c r="AP25" s="1" t="s">
        <v>342</v>
      </c>
      <c r="AQ25" s="1">
        <v>83.33</v>
      </c>
      <c r="AR25" s="1"/>
      <c r="AS25" s="1"/>
      <c r="AT25" s="1"/>
      <c r="AU25" s="1"/>
      <c r="AV25" s="1"/>
      <c r="AW25" s="1"/>
      <c r="AX25" s="1"/>
      <c r="AY25" s="1" t="s">
        <v>712</v>
      </c>
      <c r="AZ25" s="1" t="s">
        <v>713</v>
      </c>
      <c r="BA25" s="1" t="s">
        <v>146</v>
      </c>
      <c r="BB25" s="1" t="s">
        <v>714</v>
      </c>
      <c r="BC25" s="1" t="s">
        <v>178</v>
      </c>
      <c r="BD25" s="1" t="s">
        <v>715</v>
      </c>
      <c r="BE25" s="1">
        <v>81.7</v>
      </c>
      <c r="BF25" s="1">
        <v>8.17</v>
      </c>
      <c r="BG25" s="1"/>
      <c r="BH25" s="1"/>
      <c r="BI25" s="1"/>
      <c r="BJ25" s="1"/>
      <c r="BK25" s="1"/>
      <c r="BL25" s="1"/>
      <c r="BM25" s="1"/>
      <c r="BN25" s="1"/>
      <c r="BO25" s="1" t="s">
        <v>716</v>
      </c>
      <c r="BP25" s="1"/>
      <c r="BQ25" s="1"/>
      <c r="BR25" s="1" t="s">
        <v>717</v>
      </c>
      <c r="BS25" s="1">
        <v>42</v>
      </c>
      <c r="BT25" s="1" t="s">
        <v>718</v>
      </c>
      <c r="BU25" s="1" t="str">
        <f>HYPERLINK("https://nconnect.nicmar.ac.in/storage/profile/ProfilePhoto_H2550024_182639.jpg","Download")</f>
        <v>0</v>
      </c>
      <c r="BV25" s="1" t="s">
        <v>117</v>
      </c>
      <c r="BW25" s="3"/>
      <c r="BX25" s="4">
        <v>4</v>
      </c>
    </row>
    <row r="26" spans="1:76">
      <c r="A26" s="1" t="s">
        <v>76</v>
      </c>
      <c r="B26" s="1" t="s">
        <v>77</v>
      </c>
      <c r="C26" s="1" t="s">
        <v>719</v>
      </c>
      <c r="D26" s="1" t="s">
        <v>720</v>
      </c>
      <c r="E26" s="1"/>
      <c r="F26" s="1" t="s">
        <v>721</v>
      </c>
      <c r="G26" s="1" t="s">
        <v>722</v>
      </c>
      <c r="H26" s="1" t="s">
        <v>723</v>
      </c>
      <c r="I26" s="1" t="s">
        <v>724</v>
      </c>
      <c r="J26" s="1">
        <v>9000086104</v>
      </c>
      <c r="K26" s="1" t="s">
        <v>85</v>
      </c>
      <c r="L26" s="1" t="s">
        <v>725</v>
      </c>
      <c r="M26" s="1" t="s">
        <v>87</v>
      </c>
      <c r="N26" s="1" t="s">
        <v>222</v>
      </c>
      <c r="O26" s="1" t="s">
        <v>726</v>
      </c>
      <c r="P26" s="1" t="s">
        <v>303</v>
      </c>
      <c r="Q26" s="1" t="s">
        <v>727</v>
      </c>
      <c r="R26" s="1" t="s">
        <v>728</v>
      </c>
      <c r="S26" s="1">
        <v>9000616104</v>
      </c>
      <c r="T26" s="1" t="s">
        <v>226</v>
      </c>
      <c r="U26" s="1" t="s">
        <v>729</v>
      </c>
      <c r="V26" s="1">
        <v>9700006104</v>
      </c>
      <c r="W26" s="1" t="s">
        <v>95</v>
      </c>
      <c r="X26" s="1" t="s">
        <v>730</v>
      </c>
      <c r="Y26" s="1" t="s">
        <v>170</v>
      </c>
      <c r="Z26" s="1" t="s">
        <v>171</v>
      </c>
      <c r="AA26" s="1" t="s">
        <v>730</v>
      </c>
      <c r="AB26" s="1" t="s">
        <v>170</v>
      </c>
      <c r="AC26" s="1" t="s">
        <v>171</v>
      </c>
      <c r="AD26" s="1">
        <v>9.23</v>
      </c>
      <c r="AE26" s="1" t="s">
        <v>99</v>
      </c>
      <c r="AF26" s="1" t="s">
        <v>731</v>
      </c>
      <c r="AG26" s="1" t="s">
        <v>732</v>
      </c>
      <c r="AH26" s="1" t="s">
        <v>733</v>
      </c>
      <c r="AI26" s="1" t="s">
        <v>402</v>
      </c>
      <c r="AJ26" s="1">
        <v>88.6</v>
      </c>
      <c r="AK26" s="1"/>
      <c r="AL26" s="1" t="s">
        <v>176</v>
      </c>
      <c r="AM26" s="1" t="s">
        <v>734</v>
      </c>
      <c r="AN26" s="1" t="s">
        <v>735</v>
      </c>
      <c r="AO26" s="1" t="s">
        <v>402</v>
      </c>
      <c r="AP26" s="1" t="s">
        <v>179</v>
      </c>
      <c r="AQ26" s="1">
        <v>91.6</v>
      </c>
      <c r="AR26" s="1"/>
      <c r="AS26" s="1"/>
      <c r="AT26" s="1"/>
      <c r="AU26" s="1"/>
      <c r="AV26" s="1"/>
      <c r="AW26" s="1"/>
      <c r="AX26" s="1"/>
      <c r="AY26" s="1" t="s">
        <v>736</v>
      </c>
      <c r="AZ26" s="1" t="s">
        <v>737</v>
      </c>
      <c r="BA26" s="1" t="s">
        <v>182</v>
      </c>
      <c r="BB26" s="1" t="s">
        <v>738</v>
      </c>
      <c r="BC26" s="1" t="s">
        <v>112</v>
      </c>
      <c r="BD26" s="1" t="s">
        <v>739</v>
      </c>
      <c r="BE26" s="1">
        <v>86.9</v>
      </c>
      <c r="BF26" s="1">
        <v>8.69</v>
      </c>
      <c r="BG26" s="1"/>
      <c r="BH26" s="1"/>
      <c r="BI26" s="1"/>
      <c r="BJ26" s="1"/>
      <c r="BK26" s="1"/>
      <c r="BL26" s="1"/>
      <c r="BM26" s="1"/>
      <c r="BN26" s="1"/>
      <c r="BO26" s="1" t="s">
        <v>740</v>
      </c>
      <c r="BP26" s="1"/>
      <c r="BQ26" s="1"/>
      <c r="BR26" s="1" t="s">
        <v>741</v>
      </c>
      <c r="BS26" s="1">
        <v>38</v>
      </c>
      <c r="BT26" s="1" t="s">
        <v>742</v>
      </c>
      <c r="BU26" s="1" t="str">
        <f>HYPERLINK("https://nconnect.nicmar.ac.in/storage/profile/ProfilePhoto_H2550025_456789.jpg","Download")</f>
        <v>0</v>
      </c>
      <c r="BV26" s="1" t="s">
        <v>117</v>
      </c>
      <c r="BW26" s="3"/>
      <c r="BX26" s="3"/>
    </row>
    <row r="27" spans="1:76">
      <c r="A27" s="1" t="s">
        <v>76</v>
      </c>
      <c r="B27" s="1" t="s">
        <v>77</v>
      </c>
      <c r="C27" s="1" t="s">
        <v>743</v>
      </c>
      <c r="D27" s="1" t="s">
        <v>744</v>
      </c>
      <c r="E27" s="1" t="s">
        <v>745</v>
      </c>
      <c r="F27" s="1" t="s">
        <v>746</v>
      </c>
      <c r="G27" s="1" t="s">
        <v>747</v>
      </c>
      <c r="H27" s="1" t="s">
        <v>748</v>
      </c>
      <c r="I27" s="1" t="s">
        <v>749</v>
      </c>
      <c r="J27" s="1">
        <v>9324058655</v>
      </c>
      <c r="K27" s="1" t="s">
        <v>85</v>
      </c>
      <c r="L27" s="1" t="s">
        <v>750</v>
      </c>
      <c r="M27" s="1" t="s">
        <v>87</v>
      </c>
      <c r="N27" s="1" t="s">
        <v>751</v>
      </c>
      <c r="O27" s="1"/>
      <c r="P27" s="1" t="s">
        <v>273</v>
      </c>
      <c r="Q27" s="1" t="s">
        <v>752</v>
      </c>
      <c r="R27" s="1" t="s">
        <v>746</v>
      </c>
      <c r="S27" s="1">
        <v>9004674107</v>
      </c>
      <c r="T27" s="1" t="s">
        <v>607</v>
      </c>
      <c r="U27" s="1" t="s">
        <v>753</v>
      </c>
      <c r="V27" s="1">
        <v>9004674107</v>
      </c>
      <c r="W27" s="1" t="s">
        <v>307</v>
      </c>
      <c r="X27" s="1" t="s">
        <v>754</v>
      </c>
      <c r="Y27" s="1" t="s">
        <v>755</v>
      </c>
      <c r="Z27" s="1" t="s">
        <v>756</v>
      </c>
      <c r="AA27" s="1" t="s">
        <v>754</v>
      </c>
      <c r="AB27" s="1" t="s">
        <v>755</v>
      </c>
      <c r="AC27" s="1" t="s">
        <v>756</v>
      </c>
      <c r="AD27" s="1">
        <v>7.67</v>
      </c>
      <c r="AE27" s="1" t="s">
        <v>99</v>
      </c>
      <c r="AF27" s="1" t="s">
        <v>757</v>
      </c>
      <c r="AG27" s="1" t="s">
        <v>758</v>
      </c>
      <c r="AH27" s="1" t="s">
        <v>432</v>
      </c>
      <c r="AI27" s="1" t="s">
        <v>102</v>
      </c>
      <c r="AJ27" s="1">
        <v>76.4</v>
      </c>
      <c r="AK27" s="1">
        <v>0</v>
      </c>
      <c r="AL27" s="1" t="s">
        <v>759</v>
      </c>
      <c r="AM27" s="1" t="s">
        <v>758</v>
      </c>
      <c r="AN27" s="1" t="s">
        <v>142</v>
      </c>
      <c r="AO27" s="1" t="s">
        <v>103</v>
      </c>
      <c r="AP27" s="1" t="s">
        <v>402</v>
      </c>
      <c r="AQ27" s="1">
        <v>56</v>
      </c>
      <c r="AR27" s="1">
        <v>0</v>
      </c>
      <c r="AS27" s="1"/>
      <c r="AT27" s="1"/>
      <c r="AU27" s="1"/>
      <c r="AV27" s="1"/>
      <c r="AW27" s="1"/>
      <c r="AX27" s="1"/>
      <c r="AY27" s="1" t="s">
        <v>760</v>
      </c>
      <c r="AZ27" s="1" t="s">
        <v>761</v>
      </c>
      <c r="BA27" s="1" t="s">
        <v>110</v>
      </c>
      <c r="BB27" s="1" t="s">
        <v>111</v>
      </c>
      <c r="BC27" s="1" t="s">
        <v>406</v>
      </c>
      <c r="BD27" s="1" t="s">
        <v>762</v>
      </c>
      <c r="BE27" s="1">
        <v>71.92</v>
      </c>
      <c r="BF27" s="1">
        <v>8.14</v>
      </c>
      <c r="BG27" s="1"/>
      <c r="BH27" s="1"/>
      <c r="BI27" s="1"/>
      <c r="BJ27" s="1"/>
      <c r="BK27" s="1"/>
      <c r="BL27" s="1"/>
      <c r="BM27" s="1"/>
      <c r="BN27" s="1"/>
      <c r="BO27" s="1" t="s">
        <v>763</v>
      </c>
      <c r="BP27" s="1" t="s">
        <v>764</v>
      </c>
      <c r="BQ27" s="1" t="s">
        <v>323</v>
      </c>
      <c r="BR27" s="1" t="s">
        <v>765</v>
      </c>
      <c r="BS27" s="1">
        <v>55</v>
      </c>
      <c r="BT27" s="1" t="s">
        <v>766</v>
      </c>
      <c r="BU27" s="1" t="str">
        <f>HYPERLINK("https://nconnect.nicmar.ac.in/storage/profile/ProfilePhoto_H2550026_291835.jpg","Download")</f>
        <v>0</v>
      </c>
      <c r="BV27" s="1" t="s">
        <v>117</v>
      </c>
      <c r="BW27" s="3"/>
      <c r="BX27" s="4">
        <v>2</v>
      </c>
    </row>
    <row r="28" spans="1:76">
      <c r="A28" s="1" t="s">
        <v>76</v>
      </c>
      <c r="B28" s="1" t="s">
        <v>77</v>
      </c>
      <c r="C28" s="1" t="s">
        <v>767</v>
      </c>
      <c r="D28" s="1" t="s">
        <v>768</v>
      </c>
      <c r="E28" s="1" t="s">
        <v>769</v>
      </c>
      <c r="F28" s="1" t="s">
        <v>770</v>
      </c>
      <c r="G28" s="1" t="s">
        <v>771</v>
      </c>
      <c r="H28" s="1" t="s">
        <v>772</v>
      </c>
      <c r="I28" s="1" t="s">
        <v>773</v>
      </c>
      <c r="J28" s="1">
        <v>9529768036</v>
      </c>
      <c r="K28" s="1" t="s">
        <v>85</v>
      </c>
      <c r="L28" s="1" t="s">
        <v>221</v>
      </c>
      <c r="M28" s="1" t="s">
        <v>87</v>
      </c>
      <c r="N28" s="1" t="s">
        <v>774</v>
      </c>
      <c r="O28" s="1" t="s">
        <v>775</v>
      </c>
      <c r="P28" s="1" t="s">
        <v>127</v>
      </c>
      <c r="Q28" s="1" t="s">
        <v>776</v>
      </c>
      <c r="R28" s="1" t="s">
        <v>777</v>
      </c>
      <c r="S28" s="1">
        <v>9561484648</v>
      </c>
      <c r="T28" s="1" t="s">
        <v>778</v>
      </c>
      <c r="U28" s="1" t="s">
        <v>779</v>
      </c>
      <c r="V28" s="1">
        <v>9561484648</v>
      </c>
      <c r="W28" s="1" t="s">
        <v>780</v>
      </c>
      <c r="X28" s="1" t="s">
        <v>781</v>
      </c>
      <c r="Y28" s="1" t="s">
        <v>782</v>
      </c>
      <c r="Z28" s="1" t="s">
        <v>756</v>
      </c>
      <c r="AA28" s="1" t="s">
        <v>781</v>
      </c>
      <c r="AB28" s="1" t="s">
        <v>782</v>
      </c>
      <c r="AC28" s="1" t="s">
        <v>756</v>
      </c>
      <c r="AD28" s="1">
        <v>8.87</v>
      </c>
      <c r="AE28" s="1" t="s">
        <v>99</v>
      </c>
      <c r="AF28" s="1" t="s">
        <v>783</v>
      </c>
      <c r="AG28" s="1" t="s">
        <v>784</v>
      </c>
      <c r="AH28" s="1" t="s">
        <v>102</v>
      </c>
      <c r="AI28" s="1" t="s">
        <v>139</v>
      </c>
      <c r="AJ28" s="1">
        <v>75.8</v>
      </c>
      <c r="AK28" s="1"/>
      <c r="AL28" s="1" t="s">
        <v>785</v>
      </c>
      <c r="AM28" s="1" t="s">
        <v>784</v>
      </c>
      <c r="AN28" s="1" t="s">
        <v>786</v>
      </c>
      <c r="AO28" s="1" t="s">
        <v>342</v>
      </c>
      <c r="AP28" s="1" t="s">
        <v>787</v>
      </c>
      <c r="AQ28" s="1">
        <v>63.08</v>
      </c>
      <c r="AR28" s="1"/>
      <c r="AS28" s="1"/>
      <c r="AT28" s="1"/>
      <c r="AU28" s="1"/>
      <c r="AV28" s="1"/>
      <c r="AW28" s="1"/>
      <c r="AX28" s="1"/>
      <c r="AY28" s="1" t="s">
        <v>788</v>
      </c>
      <c r="AZ28" s="1" t="s">
        <v>789</v>
      </c>
      <c r="BA28" s="1" t="s">
        <v>110</v>
      </c>
      <c r="BB28" s="1" t="s">
        <v>111</v>
      </c>
      <c r="BC28" s="1" t="s">
        <v>143</v>
      </c>
      <c r="BD28" s="1" t="s">
        <v>320</v>
      </c>
      <c r="BE28" s="1">
        <v>72.7</v>
      </c>
      <c r="BF28" s="1">
        <v>8.02</v>
      </c>
      <c r="BG28" s="1"/>
      <c r="BH28" s="1"/>
      <c r="BI28" s="1"/>
      <c r="BJ28" s="1"/>
      <c r="BK28" s="1"/>
      <c r="BL28" s="1"/>
      <c r="BM28" s="1"/>
      <c r="BN28" s="1"/>
      <c r="BO28" s="1" t="s">
        <v>790</v>
      </c>
      <c r="BP28" s="1"/>
      <c r="BQ28" s="1"/>
      <c r="BR28" s="1" t="s">
        <v>791</v>
      </c>
      <c r="BS28" s="1">
        <v>91</v>
      </c>
      <c r="BT28" s="1"/>
      <c r="BU28" s="1" t="str">
        <f>HYPERLINK("https://nconnect.nicmar.ac.in/storage/profile/ProfilePhoto_H2550027_753481.jpg","Download")</f>
        <v>0</v>
      </c>
      <c r="BV28" s="1" t="s">
        <v>117</v>
      </c>
      <c r="BW28" s="3"/>
      <c r="BX28" s="4">
        <v>2</v>
      </c>
    </row>
    <row r="29" spans="1:76">
      <c r="A29" s="1" t="s">
        <v>76</v>
      </c>
      <c r="B29" s="1" t="s">
        <v>77</v>
      </c>
      <c r="C29" s="1" t="s">
        <v>792</v>
      </c>
      <c r="D29" s="1" t="s">
        <v>793</v>
      </c>
      <c r="E29" s="1" t="s">
        <v>794</v>
      </c>
      <c r="F29" s="1" t="s">
        <v>795</v>
      </c>
      <c r="G29" s="1" t="s">
        <v>796</v>
      </c>
      <c r="H29" s="1" t="s">
        <v>797</v>
      </c>
      <c r="I29" s="1" t="s">
        <v>798</v>
      </c>
      <c r="J29" s="1">
        <v>8296176169</v>
      </c>
      <c r="K29" s="1" t="s">
        <v>85</v>
      </c>
      <c r="L29" s="1" t="s">
        <v>799</v>
      </c>
      <c r="M29" s="1" t="s">
        <v>87</v>
      </c>
      <c r="N29" s="1" t="s">
        <v>800</v>
      </c>
      <c r="O29" s="1" t="s">
        <v>801</v>
      </c>
      <c r="P29" s="1" t="s">
        <v>127</v>
      </c>
      <c r="Q29" s="1" t="s">
        <v>802</v>
      </c>
      <c r="R29" s="1" t="s">
        <v>803</v>
      </c>
      <c r="S29" s="1">
        <v>9448423345</v>
      </c>
      <c r="T29" s="1" t="s">
        <v>804</v>
      </c>
      <c r="U29" s="1" t="s">
        <v>805</v>
      </c>
      <c r="V29" s="1">
        <v>9448923903</v>
      </c>
      <c r="W29" s="1" t="s">
        <v>95</v>
      </c>
      <c r="X29" s="1" t="s">
        <v>806</v>
      </c>
      <c r="Y29" s="1" t="s">
        <v>807</v>
      </c>
      <c r="Z29" s="1" t="s">
        <v>98</v>
      </c>
      <c r="AA29" s="1" t="s">
        <v>806</v>
      </c>
      <c r="AB29" s="1" t="s">
        <v>807</v>
      </c>
      <c r="AC29" s="1" t="s">
        <v>98</v>
      </c>
      <c r="AD29" s="1">
        <v>6.49</v>
      </c>
      <c r="AE29" s="1" t="s">
        <v>99</v>
      </c>
      <c r="AF29" s="1" t="s">
        <v>808</v>
      </c>
      <c r="AG29" s="1" t="s">
        <v>809</v>
      </c>
      <c r="AH29" s="1" t="s">
        <v>102</v>
      </c>
      <c r="AI29" s="1" t="s">
        <v>103</v>
      </c>
      <c r="AJ29" s="1">
        <v>71.52</v>
      </c>
      <c r="AK29" s="1"/>
      <c r="AL29" s="1" t="s">
        <v>810</v>
      </c>
      <c r="AM29" s="1" t="s">
        <v>811</v>
      </c>
      <c r="AN29" s="1" t="s">
        <v>786</v>
      </c>
      <c r="AO29" s="1" t="s">
        <v>174</v>
      </c>
      <c r="AP29" s="1" t="s">
        <v>143</v>
      </c>
      <c r="AQ29" s="1">
        <v>58.67</v>
      </c>
      <c r="AR29" s="1"/>
      <c r="AS29" s="1"/>
      <c r="AT29" s="1"/>
      <c r="AU29" s="1"/>
      <c r="AV29" s="1"/>
      <c r="AW29" s="1"/>
      <c r="AX29" s="1"/>
      <c r="AY29" s="1" t="s">
        <v>812</v>
      </c>
      <c r="AZ29" s="1" t="s">
        <v>813</v>
      </c>
      <c r="BA29" s="1" t="s">
        <v>110</v>
      </c>
      <c r="BB29" s="1" t="s">
        <v>111</v>
      </c>
      <c r="BC29" s="1" t="s">
        <v>259</v>
      </c>
      <c r="BD29" s="1" t="s">
        <v>320</v>
      </c>
      <c r="BE29" s="1">
        <v>57.4</v>
      </c>
      <c r="BF29" s="1">
        <v>6.49</v>
      </c>
      <c r="BG29" s="1"/>
      <c r="BH29" s="1"/>
      <c r="BI29" s="1"/>
      <c r="BJ29" s="1"/>
      <c r="BK29" s="1"/>
      <c r="BL29" s="1"/>
      <c r="BM29" s="1"/>
      <c r="BN29" s="1"/>
      <c r="BO29" s="1" t="s">
        <v>814</v>
      </c>
      <c r="BP29" s="1"/>
      <c r="BQ29" s="1"/>
      <c r="BR29" s="1" t="s">
        <v>815</v>
      </c>
      <c r="BS29" s="1">
        <v>31</v>
      </c>
      <c r="BT29" s="1" t="s">
        <v>816</v>
      </c>
      <c r="BU29" s="1" t="str">
        <f>HYPERLINK("https://nconnect.nicmar.ac.in/storage/profile/ProfilePhoto_H2550028_765123.jpg","Download")</f>
        <v>0</v>
      </c>
      <c r="BV29" s="1" t="s">
        <v>117</v>
      </c>
      <c r="BW29" s="3"/>
      <c r="BX29" s="3"/>
    </row>
    <row r="30" spans="1:76">
      <c r="A30" s="1" t="s">
        <v>76</v>
      </c>
      <c r="B30" s="1" t="s">
        <v>77</v>
      </c>
      <c r="C30" s="1" t="s">
        <v>817</v>
      </c>
      <c r="D30" s="1" t="s">
        <v>818</v>
      </c>
      <c r="E30" s="1"/>
      <c r="F30" s="1" t="s">
        <v>819</v>
      </c>
      <c r="G30" s="1" t="s">
        <v>820</v>
      </c>
      <c r="H30" s="1" t="s">
        <v>821</v>
      </c>
      <c r="I30" s="1" t="s">
        <v>822</v>
      </c>
      <c r="J30" s="1">
        <v>8886111188</v>
      </c>
      <c r="K30" s="1" t="s">
        <v>85</v>
      </c>
      <c r="L30" s="1" t="s">
        <v>823</v>
      </c>
      <c r="M30" s="1" t="s">
        <v>87</v>
      </c>
      <c r="N30" s="1" t="s">
        <v>824</v>
      </c>
      <c r="O30" s="1" t="s">
        <v>825</v>
      </c>
      <c r="P30" s="1" t="s">
        <v>494</v>
      </c>
      <c r="Q30" s="1" t="s">
        <v>826</v>
      </c>
      <c r="R30" s="1" t="s">
        <v>827</v>
      </c>
      <c r="S30" s="1">
        <v>9182126463</v>
      </c>
      <c r="T30" s="1" t="s">
        <v>828</v>
      </c>
      <c r="U30" s="1" t="s">
        <v>829</v>
      </c>
      <c r="V30" s="1">
        <v>9182126463</v>
      </c>
      <c r="W30" s="1" t="s">
        <v>95</v>
      </c>
      <c r="X30" s="1" t="s">
        <v>830</v>
      </c>
      <c r="Y30" s="1" t="s">
        <v>831</v>
      </c>
      <c r="Z30" s="1" t="s">
        <v>135</v>
      </c>
      <c r="AA30" s="1" t="s">
        <v>830</v>
      </c>
      <c r="AB30" s="1" t="s">
        <v>831</v>
      </c>
      <c r="AC30" s="1" t="s">
        <v>135</v>
      </c>
      <c r="AD30" s="1">
        <v>9.18</v>
      </c>
      <c r="AE30" s="1" t="s">
        <v>99</v>
      </c>
      <c r="AF30" s="1" t="s">
        <v>832</v>
      </c>
      <c r="AG30" s="1" t="s">
        <v>833</v>
      </c>
      <c r="AH30" s="1" t="s">
        <v>284</v>
      </c>
      <c r="AI30" s="1" t="s">
        <v>834</v>
      </c>
      <c r="AJ30" s="1">
        <v>100</v>
      </c>
      <c r="AK30" s="1">
        <v>10</v>
      </c>
      <c r="AL30" s="1" t="s">
        <v>480</v>
      </c>
      <c r="AM30" s="1" t="s">
        <v>835</v>
      </c>
      <c r="AN30" s="1" t="s">
        <v>142</v>
      </c>
      <c r="AO30" s="1" t="s">
        <v>286</v>
      </c>
      <c r="AP30" s="1" t="s">
        <v>312</v>
      </c>
      <c r="AQ30" s="1">
        <v>97.7</v>
      </c>
      <c r="AR30" s="1">
        <v>0</v>
      </c>
      <c r="AS30" s="1"/>
      <c r="AT30" s="1"/>
      <c r="AU30" s="1"/>
      <c r="AV30" s="1"/>
      <c r="AW30" s="1"/>
      <c r="AX30" s="1"/>
      <c r="AY30" s="1" t="s">
        <v>836</v>
      </c>
      <c r="AZ30" s="1" t="s">
        <v>837</v>
      </c>
      <c r="BA30" s="1" t="s">
        <v>146</v>
      </c>
      <c r="BB30" s="1" t="s">
        <v>405</v>
      </c>
      <c r="BC30" s="1" t="s">
        <v>138</v>
      </c>
      <c r="BD30" s="1" t="s">
        <v>262</v>
      </c>
      <c r="BE30" s="1">
        <v>77.9</v>
      </c>
      <c r="BF30" s="1">
        <v>8.29</v>
      </c>
      <c r="BG30" s="1"/>
      <c r="BH30" s="1"/>
      <c r="BI30" s="1"/>
      <c r="BJ30" s="1"/>
      <c r="BK30" s="1"/>
      <c r="BL30" s="1"/>
      <c r="BM30" s="1"/>
      <c r="BN30" s="1"/>
      <c r="BO30" s="1" t="s">
        <v>838</v>
      </c>
      <c r="BP30" s="1" t="s">
        <v>839</v>
      </c>
      <c r="BQ30" s="1" t="s">
        <v>840</v>
      </c>
      <c r="BR30" s="1" t="s">
        <v>841</v>
      </c>
      <c r="BS30" s="1">
        <v>53</v>
      </c>
      <c r="BT30" s="1" t="s">
        <v>842</v>
      </c>
      <c r="BU30" s="1" t="str">
        <f>HYPERLINK("https://nconnect.nicmar.ac.in/storage/profile/ProfilePhoto_H2550029_497238.jpg","Download")</f>
        <v>0</v>
      </c>
      <c r="BV30" s="1" t="s">
        <v>117</v>
      </c>
      <c r="BW30" s="3"/>
      <c r="BX30" s="3"/>
    </row>
    <row r="31" spans="1:76">
      <c r="A31" s="1" t="s">
        <v>76</v>
      </c>
      <c r="B31" s="1" t="s">
        <v>77</v>
      </c>
      <c r="C31" s="1" t="s">
        <v>843</v>
      </c>
      <c r="D31" s="1" t="s">
        <v>844</v>
      </c>
      <c r="E31" s="1" t="s">
        <v>845</v>
      </c>
      <c r="F31" s="1" t="s">
        <v>846</v>
      </c>
      <c r="G31" s="1" t="s">
        <v>847</v>
      </c>
      <c r="H31" s="1" t="s">
        <v>848</v>
      </c>
      <c r="I31" s="1" t="s">
        <v>849</v>
      </c>
      <c r="J31" s="1">
        <v>9983266777</v>
      </c>
      <c r="K31" s="1" t="s">
        <v>85</v>
      </c>
      <c r="L31" s="1" t="s">
        <v>850</v>
      </c>
      <c r="M31" s="1" t="s">
        <v>87</v>
      </c>
      <c r="N31" s="1" t="s">
        <v>851</v>
      </c>
      <c r="O31" s="1" t="s">
        <v>852</v>
      </c>
      <c r="P31" s="1" t="s">
        <v>127</v>
      </c>
      <c r="Q31" s="1" t="s">
        <v>853</v>
      </c>
      <c r="R31" s="1" t="s">
        <v>854</v>
      </c>
      <c r="S31" s="1">
        <v>9963286797</v>
      </c>
      <c r="T31" s="1" t="s">
        <v>130</v>
      </c>
      <c r="U31" s="1" t="s">
        <v>855</v>
      </c>
      <c r="V31" s="1">
        <v>9701355565</v>
      </c>
      <c r="W31" s="1" t="s">
        <v>132</v>
      </c>
      <c r="X31" s="1" t="s">
        <v>856</v>
      </c>
      <c r="Y31" s="1" t="s">
        <v>857</v>
      </c>
      <c r="Z31" s="1" t="s">
        <v>135</v>
      </c>
      <c r="AA31" s="1" t="s">
        <v>856</v>
      </c>
      <c r="AB31" s="1" t="s">
        <v>857</v>
      </c>
      <c r="AC31" s="1" t="s">
        <v>135</v>
      </c>
      <c r="AD31" s="1">
        <v>6.79</v>
      </c>
      <c r="AE31" s="1" t="s">
        <v>99</v>
      </c>
      <c r="AF31" s="1" t="s">
        <v>858</v>
      </c>
      <c r="AG31" s="1" t="s">
        <v>859</v>
      </c>
      <c r="AH31" s="1" t="s">
        <v>174</v>
      </c>
      <c r="AI31" s="1" t="s">
        <v>402</v>
      </c>
      <c r="AJ31" s="1">
        <v>98</v>
      </c>
      <c r="AK31" s="1"/>
      <c r="AL31" s="1" t="s">
        <v>860</v>
      </c>
      <c r="AM31" s="1" t="s">
        <v>859</v>
      </c>
      <c r="AN31" s="1" t="s">
        <v>142</v>
      </c>
      <c r="AO31" s="1" t="s">
        <v>178</v>
      </c>
      <c r="AP31" s="1" t="s">
        <v>861</v>
      </c>
      <c r="AQ31" s="1">
        <v>62.8</v>
      </c>
      <c r="AR31" s="1"/>
      <c r="AS31" s="1"/>
      <c r="AT31" s="1"/>
      <c r="AU31" s="1"/>
      <c r="AV31" s="1"/>
      <c r="AW31" s="1"/>
      <c r="AX31" s="1"/>
      <c r="AY31" s="1" t="s">
        <v>233</v>
      </c>
      <c r="AZ31" s="1" t="s">
        <v>862</v>
      </c>
      <c r="BA31" s="1" t="s">
        <v>146</v>
      </c>
      <c r="BB31" s="1" t="s">
        <v>111</v>
      </c>
      <c r="BC31" s="1" t="s">
        <v>482</v>
      </c>
      <c r="BD31" s="1" t="s">
        <v>619</v>
      </c>
      <c r="BE31" s="1">
        <v>60.5</v>
      </c>
      <c r="BF31" s="1"/>
      <c r="BG31" s="1"/>
      <c r="BH31" s="1"/>
      <c r="BI31" s="1"/>
      <c r="BJ31" s="1"/>
      <c r="BK31" s="1"/>
      <c r="BL31" s="1"/>
      <c r="BM31" s="1"/>
      <c r="BN31" s="1"/>
      <c r="BO31" s="1" t="s">
        <v>863</v>
      </c>
      <c r="BP31" s="1"/>
      <c r="BQ31" s="1"/>
      <c r="BR31" s="1" t="s">
        <v>864</v>
      </c>
      <c r="BS31" s="1">
        <v>31</v>
      </c>
      <c r="BT31" s="1"/>
      <c r="BU31" s="1" t="str">
        <f>HYPERLINK("https://nconnect.nicmar.ac.in/storage/profile/ProfilePhoto_H2550030_487951.jpg","Download")</f>
        <v>0</v>
      </c>
      <c r="BV31" s="1" t="s">
        <v>117</v>
      </c>
      <c r="BW31" s="3"/>
      <c r="BX31" s="4">
        <v>1</v>
      </c>
    </row>
    <row r="32" spans="1:76">
      <c r="A32" s="1" t="s">
        <v>76</v>
      </c>
      <c r="B32" s="1" t="s">
        <v>77</v>
      </c>
      <c r="C32" s="1" t="s">
        <v>865</v>
      </c>
      <c r="D32" s="1" t="s">
        <v>866</v>
      </c>
      <c r="E32" s="1" t="s">
        <v>867</v>
      </c>
      <c r="F32" s="1" t="s">
        <v>868</v>
      </c>
      <c r="G32" s="1" t="s">
        <v>869</v>
      </c>
      <c r="H32" s="1" t="s">
        <v>870</v>
      </c>
      <c r="I32" s="1" t="s">
        <v>871</v>
      </c>
      <c r="J32" s="1">
        <v>6363555369</v>
      </c>
      <c r="K32" s="1" t="s">
        <v>85</v>
      </c>
      <c r="L32" s="1" t="s">
        <v>872</v>
      </c>
      <c r="M32" s="1" t="s">
        <v>87</v>
      </c>
      <c r="N32" s="1" t="s">
        <v>873</v>
      </c>
      <c r="O32" s="1" t="s">
        <v>874</v>
      </c>
      <c r="P32" s="1" t="s">
        <v>90</v>
      </c>
      <c r="Q32" s="1" t="s">
        <v>875</v>
      </c>
      <c r="R32" s="1" t="s">
        <v>876</v>
      </c>
      <c r="S32" s="1">
        <v>9901492988</v>
      </c>
      <c r="T32" s="1" t="s">
        <v>877</v>
      </c>
      <c r="U32" s="1" t="s">
        <v>878</v>
      </c>
      <c r="V32" s="1">
        <v>9916783410</v>
      </c>
      <c r="W32" s="1" t="s">
        <v>95</v>
      </c>
      <c r="X32" s="1" t="s">
        <v>879</v>
      </c>
      <c r="Y32" s="1" t="s">
        <v>97</v>
      </c>
      <c r="Z32" s="1" t="s">
        <v>98</v>
      </c>
      <c r="AA32" s="1" t="s">
        <v>879</v>
      </c>
      <c r="AB32" s="1" t="s">
        <v>97</v>
      </c>
      <c r="AC32" s="1" t="s">
        <v>98</v>
      </c>
      <c r="AD32" s="1">
        <v>6.9</v>
      </c>
      <c r="AE32" s="1" t="s">
        <v>99</v>
      </c>
      <c r="AF32" s="1" t="s">
        <v>880</v>
      </c>
      <c r="AG32" s="1" t="s">
        <v>101</v>
      </c>
      <c r="AH32" s="1" t="s">
        <v>102</v>
      </c>
      <c r="AI32" s="1" t="s">
        <v>103</v>
      </c>
      <c r="AJ32" s="1">
        <v>74.56</v>
      </c>
      <c r="AK32" s="1"/>
      <c r="AL32" s="1"/>
      <c r="AM32" s="1"/>
      <c r="AN32" s="1"/>
      <c r="AO32" s="1"/>
      <c r="AP32" s="1"/>
      <c r="AQ32" s="1"/>
      <c r="AR32" s="1"/>
      <c r="AS32" s="1" t="s">
        <v>104</v>
      </c>
      <c r="AT32" s="1" t="s">
        <v>105</v>
      </c>
      <c r="AU32" s="1" t="s">
        <v>106</v>
      </c>
      <c r="AV32" s="1" t="s">
        <v>107</v>
      </c>
      <c r="AW32" s="1">
        <v>73.61</v>
      </c>
      <c r="AX32" s="1"/>
      <c r="AY32" s="1" t="s">
        <v>108</v>
      </c>
      <c r="AZ32" s="1" t="s">
        <v>109</v>
      </c>
      <c r="BA32" s="1" t="s">
        <v>110</v>
      </c>
      <c r="BB32" s="1" t="s">
        <v>111</v>
      </c>
      <c r="BC32" s="1" t="s">
        <v>112</v>
      </c>
      <c r="BD32" s="1" t="s">
        <v>113</v>
      </c>
      <c r="BE32" s="1">
        <v>56.9</v>
      </c>
      <c r="BF32" s="1">
        <v>6.44</v>
      </c>
      <c r="BG32" s="1"/>
      <c r="BH32" s="1"/>
      <c r="BI32" s="1"/>
      <c r="BJ32" s="1"/>
      <c r="BK32" s="1"/>
      <c r="BL32" s="1"/>
      <c r="BM32" s="1"/>
      <c r="BN32" s="1"/>
      <c r="BO32" s="1" t="s">
        <v>881</v>
      </c>
      <c r="BP32" s="1"/>
      <c r="BQ32" s="1"/>
      <c r="BR32" s="1" t="s">
        <v>882</v>
      </c>
      <c r="BS32" s="1">
        <v>68</v>
      </c>
      <c r="BT32" s="1" t="s">
        <v>883</v>
      </c>
      <c r="BU32" s="1" t="str">
        <f>HYPERLINK("https://nconnect.nicmar.ac.in/storage/profile/ProfilePhoto_H2550031_894731.jpg","Download")</f>
        <v>0</v>
      </c>
      <c r="BV32" s="1" t="s">
        <v>117</v>
      </c>
      <c r="BW32" s="3"/>
      <c r="BX32" s="4">
        <v>2</v>
      </c>
    </row>
    <row r="33" spans="1:76">
      <c r="A33" s="1" t="s">
        <v>76</v>
      </c>
      <c r="B33" s="1" t="s">
        <v>77</v>
      </c>
      <c r="C33" s="1" t="s">
        <v>884</v>
      </c>
      <c r="D33" s="1" t="s">
        <v>885</v>
      </c>
      <c r="E33" s="1"/>
      <c r="F33" s="1" t="s">
        <v>886</v>
      </c>
      <c r="G33" s="1" t="s">
        <v>887</v>
      </c>
      <c r="H33" s="1" t="s">
        <v>888</v>
      </c>
      <c r="I33" s="1" t="s">
        <v>889</v>
      </c>
      <c r="J33" s="1">
        <v>6209221661</v>
      </c>
      <c r="K33" s="1" t="s">
        <v>159</v>
      </c>
      <c r="L33" s="1" t="s">
        <v>890</v>
      </c>
      <c r="M33" s="1" t="s">
        <v>87</v>
      </c>
      <c r="N33" s="1" t="s">
        <v>891</v>
      </c>
      <c r="O33" s="1" t="s">
        <v>892</v>
      </c>
      <c r="P33" s="1" t="s">
        <v>494</v>
      </c>
      <c r="Q33" s="1" t="s">
        <v>893</v>
      </c>
      <c r="R33" s="1" t="s">
        <v>894</v>
      </c>
      <c r="S33" s="1">
        <v>9631147777</v>
      </c>
      <c r="T33" s="1" t="s">
        <v>895</v>
      </c>
      <c r="U33" s="1" t="s">
        <v>896</v>
      </c>
      <c r="V33" s="1">
        <v>9097821144</v>
      </c>
      <c r="W33" s="1" t="s">
        <v>557</v>
      </c>
      <c r="X33" s="1" t="s">
        <v>897</v>
      </c>
      <c r="Y33" s="1" t="s">
        <v>898</v>
      </c>
      <c r="Z33" s="1" t="s">
        <v>659</v>
      </c>
      <c r="AA33" s="1" t="s">
        <v>899</v>
      </c>
      <c r="AB33" s="1" t="s">
        <v>170</v>
      </c>
      <c r="AC33" s="1" t="s">
        <v>171</v>
      </c>
      <c r="AD33" s="1">
        <v>8.51</v>
      </c>
      <c r="AE33" s="1" t="s">
        <v>99</v>
      </c>
      <c r="AF33" s="1" t="s">
        <v>900</v>
      </c>
      <c r="AG33" s="1" t="s">
        <v>901</v>
      </c>
      <c r="AH33" s="1" t="s">
        <v>902</v>
      </c>
      <c r="AI33" s="1" t="s">
        <v>402</v>
      </c>
      <c r="AJ33" s="1">
        <v>81.33</v>
      </c>
      <c r="AK33" s="1">
        <v>8.56</v>
      </c>
      <c r="AL33" s="1" t="s">
        <v>903</v>
      </c>
      <c r="AM33" s="1" t="s">
        <v>256</v>
      </c>
      <c r="AN33" s="1" t="s">
        <v>904</v>
      </c>
      <c r="AO33" s="1" t="s">
        <v>905</v>
      </c>
      <c r="AP33" s="1" t="s">
        <v>906</v>
      </c>
      <c r="AQ33" s="1">
        <v>89</v>
      </c>
      <c r="AR33" s="1">
        <v>9.36</v>
      </c>
      <c r="AS33" s="1"/>
      <c r="AT33" s="1"/>
      <c r="AU33" s="1"/>
      <c r="AV33" s="1"/>
      <c r="AW33" s="1"/>
      <c r="AX33" s="1"/>
      <c r="AY33" s="1" t="s">
        <v>907</v>
      </c>
      <c r="AZ33" s="1" t="s">
        <v>908</v>
      </c>
      <c r="BA33" s="1" t="s">
        <v>565</v>
      </c>
      <c r="BB33" s="1" t="s">
        <v>909</v>
      </c>
      <c r="BC33" s="1" t="s">
        <v>906</v>
      </c>
      <c r="BD33" s="1" t="s">
        <v>113</v>
      </c>
      <c r="BE33" s="1">
        <v>71.85</v>
      </c>
      <c r="BF33" s="1">
        <v>9.34</v>
      </c>
      <c r="BG33" s="1"/>
      <c r="BH33" s="1"/>
      <c r="BI33" s="1"/>
      <c r="BJ33" s="1"/>
      <c r="BK33" s="1"/>
      <c r="BL33" s="1"/>
      <c r="BM33" s="1"/>
      <c r="BN33" s="1"/>
      <c r="BO33" s="1" t="s">
        <v>910</v>
      </c>
      <c r="BP33" s="1"/>
      <c r="BQ33" s="1"/>
      <c r="BR33" s="1" t="s">
        <v>911</v>
      </c>
      <c r="BS33" s="1">
        <v>58</v>
      </c>
      <c r="BT33" s="1" t="s">
        <v>912</v>
      </c>
      <c r="BU33" s="1" t="str">
        <f>HYPERLINK("https://nconnect.nicmar.ac.in/storage/profile/ProfilePhoto_H2550032_921375.jpg","Download")</f>
        <v>0</v>
      </c>
      <c r="BV33" s="1" t="s">
        <v>117</v>
      </c>
      <c r="BW33" s="3"/>
      <c r="BX33" s="4">
        <v>2</v>
      </c>
    </row>
    <row r="34" spans="1:76">
      <c r="A34" s="1" t="s">
        <v>76</v>
      </c>
      <c r="B34" s="1" t="s">
        <v>77</v>
      </c>
      <c r="C34" s="1" t="s">
        <v>913</v>
      </c>
      <c r="D34" s="1" t="s">
        <v>914</v>
      </c>
      <c r="E34" s="1"/>
      <c r="F34" s="1" t="s">
        <v>915</v>
      </c>
      <c r="G34" s="1" t="s">
        <v>916</v>
      </c>
      <c r="H34" s="1" t="s">
        <v>917</v>
      </c>
      <c r="I34" s="1" t="s">
        <v>918</v>
      </c>
      <c r="J34" s="1">
        <v>7676469260</v>
      </c>
      <c r="K34" s="1" t="s">
        <v>85</v>
      </c>
      <c r="L34" s="1" t="s">
        <v>919</v>
      </c>
      <c r="M34" s="1" t="s">
        <v>87</v>
      </c>
      <c r="N34" s="1" t="s">
        <v>920</v>
      </c>
      <c r="O34" s="1" t="s">
        <v>921</v>
      </c>
      <c r="P34" s="1" t="s">
        <v>163</v>
      </c>
      <c r="Q34" s="1" t="s">
        <v>922</v>
      </c>
      <c r="R34" s="1" t="s">
        <v>923</v>
      </c>
      <c r="S34" s="1">
        <v>9731069377</v>
      </c>
      <c r="T34" s="1" t="s">
        <v>924</v>
      </c>
      <c r="U34" s="1" t="s">
        <v>925</v>
      </c>
      <c r="V34" s="1">
        <v>7676429656</v>
      </c>
      <c r="W34" s="1" t="s">
        <v>95</v>
      </c>
      <c r="X34" s="1" t="s">
        <v>926</v>
      </c>
      <c r="Y34" s="1" t="s">
        <v>927</v>
      </c>
      <c r="Z34" s="1" t="s">
        <v>98</v>
      </c>
      <c r="AA34" s="1" t="s">
        <v>926</v>
      </c>
      <c r="AB34" s="1" t="s">
        <v>927</v>
      </c>
      <c r="AC34" s="1" t="s">
        <v>98</v>
      </c>
      <c r="AD34" s="1">
        <v>7.38</v>
      </c>
      <c r="AE34" s="1" t="s">
        <v>99</v>
      </c>
      <c r="AF34" s="1" t="s">
        <v>928</v>
      </c>
      <c r="AG34" s="1" t="s">
        <v>929</v>
      </c>
      <c r="AH34" s="1" t="s">
        <v>930</v>
      </c>
      <c r="AI34" s="1" t="s">
        <v>139</v>
      </c>
      <c r="AJ34" s="1">
        <v>85.44</v>
      </c>
      <c r="AK34" s="1"/>
      <c r="AL34" s="1" t="s">
        <v>931</v>
      </c>
      <c r="AM34" s="1" t="s">
        <v>932</v>
      </c>
      <c r="AN34" s="1" t="s">
        <v>786</v>
      </c>
      <c r="AO34" s="1" t="s">
        <v>139</v>
      </c>
      <c r="AP34" s="1" t="s">
        <v>143</v>
      </c>
      <c r="AQ34" s="1">
        <v>59.5</v>
      </c>
      <c r="AR34" s="1"/>
      <c r="AS34" s="1"/>
      <c r="AT34" s="1"/>
      <c r="AU34" s="1"/>
      <c r="AV34" s="1"/>
      <c r="AW34" s="1"/>
      <c r="AX34" s="1"/>
      <c r="AY34" s="1" t="s">
        <v>933</v>
      </c>
      <c r="AZ34" s="1" t="s">
        <v>934</v>
      </c>
      <c r="BA34" s="1" t="s">
        <v>110</v>
      </c>
      <c r="BB34" s="1" t="s">
        <v>111</v>
      </c>
      <c r="BC34" s="1" t="s">
        <v>935</v>
      </c>
      <c r="BD34" s="1" t="s">
        <v>320</v>
      </c>
      <c r="BE34" s="1">
        <v>62.3</v>
      </c>
      <c r="BF34" s="1">
        <v>6.98</v>
      </c>
      <c r="BG34" s="1"/>
      <c r="BH34" s="1"/>
      <c r="BI34" s="1"/>
      <c r="BJ34" s="1"/>
      <c r="BK34" s="1"/>
      <c r="BL34" s="1"/>
      <c r="BM34" s="1"/>
      <c r="BN34" s="1"/>
      <c r="BO34" s="1" t="s">
        <v>936</v>
      </c>
      <c r="BP34" s="1"/>
      <c r="BQ34" s="1"/>
      <c r="BR34" s="1" t="s">
        <v>937</v>
      </c>
      <c r="BS34" s="1">
        <v>53</v>
      </c>
      <c r="BT34" s="1" t="s">
        <v>938</v>
      </c>
      <c r="BU34" s="1" t="str">
        <f>HYPERLINK("https://nconnect.nicmar.ac.in/storage/profile/ProfilePhoto_H2550033_853692.jpg","Download")</f>
        <v>0</v>
      </c>
      <c r="BV34" s="1" t="s">
        <v>117</v>
      </c>
      <c r="BW34" s="3"/>
      <c r="BX34" s="4">
        <v>2</v>
      </c>
    </row>
    <row r="35" spans="1:76">
      <c r="A35" s="1" t="s">
        <v>76</v>
      </c>
      <c r="B35" s="1" t="s">
        <v>77</v>
      </c>
      <c r="C35" s="1" t="s">
        <v>939</v>
      </c>
      <c r="D35" s="1" t="s">
        <v>940</v>
      </c>
      <c r="E35" s="1" t="s">
        <v>941</v>
      </c>
      <c r="F35" s="1" t="s">
        <v>942</v>
      </c>
      <c r="G35" s="1" t="s">
        <v>943</v>
      </c>
      <c r="H35" s="1" t="s">
        <v>944</v>
      </c>
      <c r="I35" s="1" t="s">
        <v>945</v>
      </c>
      <c r="J35" s="1">
        <v>9326858849</v>
      </c>
      <c r="K35" s="1" t="s">
        <v>85</v>
      </c>
      <c r="L35" s="1" t="s">
        <v>946</v>
      </c>
      <c r="M35" s="1" t="s">
        <v>87</v>
      </c>
      <c r="N35" s="1" t="s">
        <v>947</v>
      </c>
      <c r="O35" s="1"/>
      <c r="P35" s="1" t="s">
        <v>303</v>
      </c>
      <c r="Q35" s="1" t="s">
        <v>948</v>
      </c>
      <c r="R35" s="1" t="s">
        <v>949</v>
      </c>
      <c r="S35" s="1">
        <v>8286579699</v>
      </c>
      <c r="T35" s="1" t="s">
        <v>950</v>
      </c>
      <c r="U35" s="1" t="s">
        <v>951</v>
      </c>
      <c r="V35" s="1">
        <v>8286579699</v>
      </c>
      <c r="W35" s="1" t="s">
        <v>95</v>
      </c>
      <c r="X35" s="1" t="s">
        <v>952</v>
      </c>
      <c r="Y35" s="1" t="s">
        <v>953</v>
      </c>
      <c r="Z35" s="1" t="s">
        <v>756</v>
      </c>
      <c r="AA35" s="1" t="s">
        <v>952</v>
      </c>
      <c r="AB35" s="1" t="s">
        <v>953</v>
      </c>
      <c r="AC35" s="1" t="s">
        <v>756</v>
      </c>
      <c r="AD35" s="1">
        <v>8.51</v>
      </c>
      <c r="AE35" s="1" t="s">
        <v>99</v>
      </c>
      <c r="AF35" s="1" t="s">
        <v>954</v>
      </c>
      <c r="AG35" s="1" t="s">
        <v>955</v>
      </c>
      <c r="AH35" s="1" t="s">
        <v>286</v>
      </c>
      <c r="AI35" s="1" t="s">
        <v>341</v>
      </c>
      <c r="AJ35" s="1">
        <v>70.4</v>
      </c>
      <c r="AK35" s="1"/>
      <c r="AL35" s="1" t="s">
        <v>956</v>
      </c>
      <c r="AM35" s="1" t="s">
        <v>955</v>
      </c>
      <c r="AN35" s="1" t="s">
        <v>142</v>
      </c>
      <c r="AO35" s="1" t="s">
        <v>138</v>
      </c>
      <c r="AP35" s="1" t="s">
        <v>103</v>
      </c>
      <c r="AQ35" s="1">
        <v>58.92</v>
      </c>
      <c r="AR35" s="1"/>
      <c r="AS35" s="1"/>
      <c r="AT35" s="1"/>
      <c r="AU35" s="1"/>
      <c r="AV35" s="1"/>
      <c r="AW35" s="1"/>
      <c r="AX35" s="1"/>
      <c r="AY35" s="1" t="s">
        <v>957</v>
      </c>
      <c r="AZ35" s="1" t="s">
        <v>958</v>
      </c>
      <c r="BA35" s="1" t="s">
        <v>146</v>
      </c>
      <c r="BB35" s="1" t="s">
        <v>111</v>
      </c>
      <c r="BC35" s="1" t="s">
        <v>401</v>
      </c>
      <c r="BD35" s="1" t="s">
        <v>959</v>
      </c>
      <c r="BE35" s="1">
        <v>70.41</v>
      </c>
      <c r="BF35" s="1">
        <v>7.76</v>
      </c>
      <c r="BG35" s="1"/>
      <c r="BH35" s="1"/>
      <c r="BI35" s="1"/>
      <c r="BJ35" s="1"/>
      <c r="BK35" s="1"/>
      <c r="BL35" s="1"/>
      <c r="BM35" s="1"/>
      <c r="BN35" s="1"/>
      <c r="BO35" s="1" t="s">
        <v>960</v>
      </c>
      <c r="BP35" s="1" t="s">
        <v>961</v>
      </c>
      <c r="BQ35" s="1" t="s">
        <v>151</v>
      </c>
      <c r="BR35" s="1" t="s">
        <v>962</v>
      </c>
      <c r="BS35" s="1">
        <v>8</v>
      </c>
      <c r="BT35" s="1" t="s">
        <v>963</v>
      </c>
      <c r="BU35" s="1" t="str">
        <f>HYPERLINK("https://nconnect.nicmar.ac.in/storage/profile/ProfilePhoto_H2550034_128396.jpg","Download")</f>
        <v>0</v>
      </c>
      <c r="BV35" s="1" t="s">
        <v>117</v>
      </c>
      <c r="BW35" s="3"/>
      <c r="BX35" s="4">
        <v>1</v>
      </c>
    </row>
    <row r="36" spans="1:76">
      <c r="A36" s="1" t="s">
        <v>76</v>
      </c>
      <c r="B36" s="1" t="s">
        <v>77</v>
      </c>
      <c r="C36" s="1" t="s">
        <v>964</v>
      </c>
      <c r="D36" s="1" t="s">
        <v>965</v>
      </c>
      <c r="E36" s="1" t="s">
        <v>966</v>
      </c>
      <c r="F36" s="1" t="s">
        <v>967</v>
      </c>
      <c r="G36" s="1" t="s">
        <v>968</v>
      </c>
      <c r="H36" s="1" t="s">
        <v>969</v>
      </c>
      <c r="I36" s="1" t="s">
        <v>970</v>
      </c>
      <c r="J36" s="1">
        <v>7893107528</v>
      </c>
      <c r="K36" s="1" t="s">
        <v>85</v>
      </c>
      <c r="L36" s="1" t="s">
        <v>971</v>
      </c>
      <c r="M36" s="1" t="s">
        <v>87</v>
      </c>
      <c r="N36" s="1" t="s">
        <v>248</v>
      </c>
      <c r="O36" s="1" t="s">
        <v>972</v>
      </c>
      <c r="P36" s="1" t="s">
        <v>90</v>
      </c>
      <c r="Q36" s="1" t="s">
        <v>973</v>
      </c>
      <c r="R36" s="1" t="s">
        <v>974</v>
      </c>
      <c r="S36" s="1">
        <v>9391001075</v>
      </c>
      <c r="T36" s="1" t="s">
        <v>226</v>
      </c>
      <c r="U36" s="1" t="s">
        <v>975</v>
      </c>
      <c r="V36" s="1">
        <v>9121901075</v>
      </c>
      <c r="W36" s="1" t="s">
        <v>226</v>
      </c>
      <c r="X36" s="1" t="s">
        <v>976</v>
      </c>
      <c r="Y36" s="1" t="s">
        <v>452</v>
      </c>
      <c r="Z36" s="1" t="s">
        <v>171</v>
      </c>
      <c r="AA36" s="1" t="s">
        <v>977</v>
      </c>
      <c r="AB36" s="1" t="s">
        <v>452</v>
      </c>
      <c r="AC36" s="1" t="s">
        <v>171</v>
      </c>
      <c r="AD36" s="1">
        <v>6.9</v>
      </c>
      <c r="AE36" s="1" t="s">
        <v>99</v>
      </c>
      <c r="AF36" s="1" t="s">
        <v>978</v>
      </c>
      <c r="AG36" s="1" t="s">
        <v>979</v>
      </c>
      <c r="AH36" s="1" t="s">
        <v>432</v>
      </c>
      <c r="AI36" s="1" t="s">
        <v>502</v>
      </c>
      <c r="AJ36" s="1">
        <v>74.1</v>
      </c>
      <c r="AK36" s="1">
        <v>7.8</v>
      </c>
      <c r="AL36" s="1"/>
      <c r="AM36" s="1"/>
      <c r="AN36" s="1"/>
      <c r="AO36" s="1"/>
      <c r="AP36" s="1"/>
      <c r="AQ36" s="1"/>
      <c r="AR36" s="1"/>
      <c r="AS36" s="1" t="s">
        <v>980</v>
      </c>
      <c r="AT36" s="1" t="s">
        <v>981</v>
      </c>
      <c r="AU36" s="1" t="s">
        <v>138</v>
      </c>
      <c r="AV36" s="1" t="s">
        <v>982</v>
      </c>
      <c r="AW36" s="1">
        <v>55.42</v>
      </c>
      <c r="AX36" s="1">
        <v>5.8</v>
      </c>
      <c r="AY36" s="1" t="s">
        <v>590</v>
      </c>
      <c r="AZ36" s="1" t="s">
        <v>983</v>
      </c>
      <c r="BA36" s="1" t="s">
        <v>146</v>
      </c>
      <c r="BB36" s="1" t="s">
        <v>111</v>
      </c>
      <c r="BC36" s="1" t="s">
        <v>982</v>
      </c>
      <c r="BD36" s="1" t="s">
        <v>984</v>
      </c>
      <c r="BE36" s="1">
        <v>60.6</v>
      </c>
      <c r="BF36" s="1">
        <v>6.56</v>
      </c>
      <c r="BG36" s="1"/>
      <c r="BH36" s="1"/>
      <c r="BI36" s="1"/>
      <c r="BJ36" s="1"/>
      <c r="BK36" s="1"/>
      <c r="BL36" s="1"/>
      <c r="BM36" s="1"/>
      <c r="BN36" s="1"/>
      <c r="BO36" s="1" t="s">
        <v>985</v>
      </c>
      <c r="BP36" s="1" t="s">
        <v>986</v>
      </c>
      <c r="BQ36" s="1" t="s">
        <v>323</v>
      </c>
      <c r="BR36" s="1" t="s">
        <v>987</v>
      </c>
      <c r="BS36" s="1">
        <v>59</v>
      </c>
      <c r="BT36" s="1" t="s">
        <v>988</v>
      </c>
      <c r="BU36" s="1" t="str">
        <f>HYPERLINK("https://nconnect.nicmar.ac.in/storage/profile/6ab56ef2388f1.png","Download")</f>
        <v>0</v>
      </c>
      <c r="BV36" s="1" t="s">
        <v>117</v>
      </c>
      <c r="BW36" s="3"/>
      <c r="BX36" s="3"/>
    </row>
    <row r="37" spans="1:76">
      <c r="A37" s="1" t="s">
        <v>76</v>
      </c>
      <c r="B37" s="1" t="s">
        <v>77</v>
      </c>
      <c r="C37" s="1" t="s">
        <v>989</v>
      </c>
      <c r="D37" s="1" t="s">
        <v>990</v>
      </c>
      <c r="E37" s="1" t="s">
        <v>991</v>
      </c>
      <c r="F37" s="1" t="s">
        <v>992</v>
      </c>
      <c r="G37" s="1" t="s">
        <v>993</v>
      </c>
      <c r="H37" s="1" t="s">
        <v>994</v>
      </c>
      <c r="I37" s="1" t="s">
        <v>995</v>
      </c>
      <c r="J37" s="1">
        <v>8329382634</v>
      </c>
      <c r="K37" s="1" t="s">
        <v>159</v>
      </c>
      <c r="L37" s="1" t="s">
        <v>996</v>
      </c>
      <c r="M37" s="1" t="s">
        <v>997</v>
      </c>
      <c r="N37" s="1" t="s">
        <v>998</v>
      </c>
      <c r="O37" s="1" t="s">
        <v>999</v>
      </c>
      <c r="P37" s="1" t="s">
        <v>163</v>
      </c>
      <c r="Q37" s="1" t="s">
        <v>1000</v>
      </c>
      <c r="R37" s="1" t="s">
        <v>991</v>
      </c>
      <c r="S37" s="1">
        <v>9763679109</v>
      </c>
      <c r="T37" s="1" t="s">
        <v>1001</v>
      </c>
      <c r="U37" s="1" t="s">
        <v>1002</v>
      </c>
      <c r="V37" s="1">
        <v>8007257737</v>
      </c>
      <c r="W37" s="1" t="s">
        <v>557</v>
      </c>
      <c r="X37" s="1" t="s">
        <v>1003</v>
      </c>
      <c r="Y37" s="1" t="s">
        <v>1004</v>
      </c>
      <c r="Z37" s="1" t="s">
        <v>756</v>
      </c>
      <c r="AA37" s="1" t="s">
        <v>1003</v>
      </c>
      <c r="AB37" s="1" t="s">
        <v>1004</v>
      </c>
      <c r="AC37" s="1" t="s">
        <v>756</v>
      </c>
      <c r="AD37" s="1">
        <v>7.82</v>
      </c>
      <c r="AE37" s="1" t="s">
        <v>99</v>
      </c>
      <c r="AF37" s="1" t="s">
        <v>1005</v>
      </c>
      <c r="AG37" s="1" t="s">
        <v>1006</v>
      </c>
      <c r="AH37" s="1" t="s">
        <v>455</v>
      </c>
      <c r="AI37" s="1" t="s">
        <v>1007</v>
      </c>
      <c r="AJ37" s="1">
        <v>67.6</v>
      </c>
      <c r="AK37" s="1"/>
      <c r="AL37" s="1" t="s">
        <v>1008</v>
      </c>
      <c r="AM37" s="1" t="s">
        <v>1006</v>
      </c>
      <c r="AN37" s="1" t="s">
        <v>142</v>
      </c>
      <c r="AO37" s="1" t="s">
        <v>286</v>
      </c>
      <c r="AP37" s="1" t="s">
        <v>1009</v>
      </c>
      <c r="AQ37" s="1">
        <v>56.15</v>
      </c>
      <c r="AR37" s="1"/>
      <c r="AS37" s="1"/>
      <c r="AT37" s="1"/>
      <c r="AU37" s="1"/>
      <c r="AV37" s="1"/>
      <c r="AW37" s="1"/>
      <c r="AX37" s="1"/>
      <c r="AY37" s="1" t="s">
        <v>1010</v>
      </c>
      <c r="AZ37" s="1" t="s">
        <v>1011</v>
      </c>
      <c r="BA37" s="1" t="s">
        <v>110</v>
      </c>
      <c r="BB37" s="1" t="s">
        <v>111</v>
      </c>
      <c r="BC37" s="1" t="s">
        <v>1012</v>
      </c>
      <c r="BD37" s="1" t="s">
        <v>592</v>
      </c>
      <c r="BE37" s="1">
        <v>93.5</v>
      </c>
      <c r="BF37" s="1">
        <v>8.88</v>
      </c>
      <c r="BG37" s="1"/>
      <c r="BH37" s="1"/>
      <c r="BI37" s="1"/>
      <c r="BJ37" s="1"/>
      <c r="BK37" s="1"/>
      <c r="BL37" s="1"/>
      <c r="BM37" s="1"/>
      <c r="BN37" s="1"/>
      <c r="BO37" s="1" t="s">
        <v>1013</v>
      </c>
      <c r="BP37" s="1" t="s">
        <v>1014</v>
      </c>
      <c r="BQ37" s="1" t="s">
        <v>151</v>
      </c>
      <c r="BR37" s="1" t="s">
        <v>1015</v>
      </c>
      <c r="BS37" s="1">
        <v>48</v>
      </c>
      <c r="BT37" s="1" t="s">
        <v>1016</v>
      </c>
      <c r="BU37" s="1" t="str">
        <f>HYPERLINK("https://nconnect.nicmar.ac.in/storage/profile/ProfilePhoto_H2550036_357894.jpg","Download")</f>
        <v>0</v>
      </c>
      <c r="BV37" s="1" t="s">
        <v>117</v>
      </c>
      <c r="BW37" s="3"/>
      <c r="BX37" s="4">
        <v>3</v>
      </c>
    </row>
    <row r="38" spans="1:76">
      <c r="A38" s="1" t="s">
        <v>76</v>
      </c>
      <c r="B38" s="1" t="s">
        <v>77</v>
      </c>
      <c r="C38" s="1" t="s">
        <v>1017</v>
      </c>
      <c r="D38" s="1" t="s">
        <v>1018</v>
      </c>
      <c r="E38" s="1"/>
      <c r="F38" s="1" t="s">
        <v>1019</v>
      </c>
      <c r="G38" s="1" t="s">
        <v>1020</v>
      </c>
      <c r="H38" s="1" t="s">
        <v>1021</v>
      </c>
      <c r="I38" s="1" t="s">
        <v>1022</v>
      </c>
      <c r="J38" s="1">
        <v>8008983457</v>
      </c>
      <c r="K38" s="1" t="s">
        <v>85</v>
      </c>
      <c r="L38" s="1" t="s">
        <v>1023</v>
      </c>
      <c r="M38" s="1" t="s">
        <v>87</v>
      </c>
      <c r="N38" s="1" t="s">
        <v>531</v>
      </c>
      <c r="O38" s="1" t="s">
        <v>1024</v>
      </c>
      <c r="P38" s="1" t="s">
        <v>127</v>
      </c>
      <c r="Q38" s="1" t="s">
        <v>1025</v>
      </c>
      <c r="R38" s="1" t="s">
        <v>1026</v>
      </c>
      <c r="S38" s="1">
        <v>9652234974</v>
      </c>
      <c r="T38" s="1" t="s">
        <v>1027</v>
      </c>
      <c r="U38" s="1" t="s">
        <v>1028</v>
      </c>
      <c r="V38" s="1">
        <v>9949619666</v>
      </c>
      <c r="W38" s="1" t="s">
        <v>307</v>
      </c>
      <c r="X38" s="1" t="s">
        <v>1029</v>
      </c>
      <c r="Y38" s="1" t="s">
        <v>170</v>
      </c>
      <c r="Z38" s="1" t="s">
        <v>171</v>
      </c>
      <c r="AA38" s="1" t="s">
        <v>1029</v>
      </c>
      <c r="AB38" s="1" t="s">
        <v>170</v>
      </c>
      <c r="AC38" s="1" t="s">
        <v>171</v>
      </c>
      <c r="AD38" s="1">
        <v>7.36</v>
      </c>
      <c r="AE38" s="1" t="s">
        <v>99</v>
      </c>
      <c r="AF38" s="1" t="s">
        <v>1030</v>
      </c>
      <c r="AG38" s="1" t="s">
        <v>1031</v>
      </c>
      <c r="AH38" s="1" t="s">
        <v>930</v>
      </c>
      <c r="AI38" s="1" t="s">
        <v>402</v>
      </c>
      <c r="AJ38" s="1">
        <v>66.8</v>
      </c>
      <c r="AK38" s="1">
        <v>7.03</v>
      </c>
      <c r="AL38" s="1" t="s">
        <v>258</v>
      </c>
      <c r="AM38" s="1" t="s">
        <v>1032</v>
      </c>
      <c r="AN38" s="1" t="s">
        <v>142</v>
      </c>
      <c r="AO38" s="1" t="s">
        <v>178</v>
      </c>
      <c r="AP38" s="1" t="s">
        <v>179</v>
      </c>
      <c r="AQ38" s="1">
        <v>59.2</v>
      </c>
      <c r="AR38" s="1">
        <v>6.23</v>
      </c>
      <c r="AS38" s="1"/>
      <c r="AT38" s="1"/>
      <c r="AU38" s="1"/>
      <c r="AV38" s="1"/>
      <c r="AW38" s="1"/>
      <c r="AX38" s="1"/>
      <c r="AY38" s="1" t="s">
        <v>590</v>
      </c>
      <c r="AZ38" s="1" t="s">
        <v>1033</v>
      </c>
      <c r="BA38" s="1" t="s">
        <v>146</v>
      </c>
      <c r="BB38" s="1" t="s">
        <v>111</v>
      </c>
      <c r="BC38" s="1" t="s">
        <v>262</v>
      </c>
      <c r="BD38" s="1" t="s">
        <v>462</v>
      </c>
      <c r="BE38" s="1">
        <v>69</v>
      </c>
      <c r="BF38" s="1">
        <v>7.4</v>
      </c>
      <c r="BG38" s="1"/>
      <c r="BH38" s="1"/>
      <c r="BI38" s="1"/>
      <c r="BJ38" s="1"/>
      <c r="BK38" s="1"/>
      <c r="BL38" s="1"/>
      <c r="BM38" s="1"/>
      <c r="BN38" s="1"/>
      <c r="BO38" s="1" t="s">
        <v>1034</v>
      </c>
      <c r="BP38" s="1"/>
      <c r="BQ38" s="1"/>
      <c r="BR38" s="1" t="s">
        <v>1035</v>
      </c>
      <c r="BS38" s="1">
        <v>32</v>
      </c>
      <c r="BT38" s="1" t="s">
        <v>1036</v>
      </c>
      <c r="BU38" s="1" t="str">
        <f>HYPERLINK("https://nconnect.nicmar.ac.in/storage/profile/ProfilePhoto_H2550037_567134.jpg","Download")</f>
        <v>0</v>
      </c>
      <c r="BV38" s="1" t="s">
        <v>117</v>
      </c>
      <c r="BW38" s="3"/>
      <c r="BX38" s="4">
        <v>2</v>
      </c>
    </row>
    <row r="39" spans="1:76">
      <c r="A39" s="1" t="s">
        <v>76</v>
      </c>
      <c r="B39" s="1" t="s">
        <v>77</v>
      </c>
      <c r="C39" s="1" t="s">
        <v>1037</v>
      </c>
      <c r="D39" s="1" t="s">
        <v>1038</v>
      </c>
      <c r="E39" s="1"/>
      <c r="F39" s="1" t="s">
        <v>1039</v>
      </c>
      <c r="G39" s="1" t="s">
        <v>1040</v>
      </c>
      <c r="H39" s="1" t="s">
        <v>1041</v>
      </c>
      <c r="I39" s="1" t="s">
        <v>1042</v>
      </c>
      <c r="J39" s="1">
        <v>6370923683</v>
      </c>
      <c r="K39" s="1" t="s">
        <v>159</v>
      </c>
      <c r="L39" s="1" t="s">
        <v>1043</v>
      </c>
      <c r="M39" s="1" t="s">
        <v>87</v>
      </c>
      <c r="N39" s="1" t="s">
        <v>1044</v>
      </c>
      <c r="O39" s="1"/>
      <c r="P39" s="1" t="s">
        <v>273</v>
      </c>
      <c r="Q39" s="1" t="s">
        <v>1045</v>
      </c>
      <c r="R39" s="1" t="s">
        <v>1046</v>
      </c>
      <c r="S39" s="1">
        <v>8637292389</v>
      </c>
      <c r="T39" s="1" t="s">
        <v>1047</v>
      </c>
      <c r="U39" s="1" t="s">
        <v>1048</v>
      </c>
      <c r="V39" s="1">
        <v>7608878452</v>
      </c>
      <c r="W39" s="1" t="s">
        <v>95</v>
      </c>
      <c r="X39" s="1" t="s">
        <v>1049</v>
      </c>
      <c r="Y39" s="1" t="s">
        <v>1050</v>
      </c>
      <c r="Z39" s="1" t="s">
        <v>1051</v>
      </c>
      <c r="AA39" s="1" t="s">
        <v>1049</v>
      </c>
      <c r="AB39" s="1" t="s">
        <v>1050</v>
      </c>
      <c r="AC39" s="1" t="s">
        <v>1051</v>
      </c>
      <c r="AD39" s="1">
        <v>7.92</v>
      </c>
      <c r="AE39" s="1" t="s">
        <v>99</v>
      </c>
      <c r="AF39" s="1" t="s">
        <v>1052</v>
      </c>
      <c r="AG39" s="1" t="s">
        <v>1053</v>
      </c>
      <c r="AH39" s="1" t="s">
        <v>1054</v>
      </c>
      <c r="AI39" s="1" t="s">
        <v>402</v>
      </c>
      <c r="AJ39" s="1">
        <v>72.4</v>
      </c>
      <c r="AK39" s="1"/>
      <c r="AL39" s="1" t="s">
        <v>1055</v>
      </c>
      <c r="AM39" s="1" t="s">
        <v>1056</v>
      </c>
      <c r="AN39" s="1"/>
      <c r="AO39" s="1" t="s">
        <v>178</v>
      </c>
      <c r="AP39" s="1" t="s">
        <v>262</v>
      </c>
      <c r="AQ39" s="1">
        <v>77.2</v>
      </c>
      <c r="AR39" s="1"/>
      <c r="AS39" s="1"/>
      <c r="AT39" s="1"/>
      <c r="AU39" s="1"/>
      <c r="AV39" s="1"/>
      <c r="AW39" s="1"/>
      <c r="AX39" s="1"/>
      <c r="AY39" s="1" t="s">
        <v>1057</v>
      </c>
      <c r="AZ39" s="1" t="s">
        <v>1058</v>
      </c>
      <c r="BA39" s="1"/>
      <c r="BB39" s="1"/>
      <c r="BC39" s="1" t="s">
        <v>906</v>
      </c>
      <c r="BD39" s="1" t="s">
        <v>619</v>
      </c>
      <c r="BE39" s="1">
        <v>72.6</v>
      </c>
      <c r="BF39" s="1">
        <v>7.76</v>
      </c>
      <c r="BG39" s="1"/>
      <c r="BH39" s="1"/>
      <c r="BI39" s="1"/>
      <c r="BJ39" s="1"/>
      <c r="BK39" s="1"/>
      <c r="BL39" s="1"/>
      <c r="BM39" s="1"/>
      <c r="BN39" s="1"/>
      <c r="BO39" s="1" t="s">
        <v>1059</v>
      </c>
      <c r="BP39" s="1"/>
      <c r="BQ39" s="1"/>
      <c r="BR39" s="1" t="s">
        <v>1060</v>
      </c>
      <c r="BS39" s="1">
        <v>15</v>
      </c>
      <c r="BT39" s="1" t="s">
        <v>1061</v>
      </c>
      <c r="BU39" s="1" t="str">
        <f>HYPERLINK("https://nconnect.nicmar.ac.in/storage/profile/ProfilePhoto_H2550038_265419.jpg","Download")</f>
        <v>0</v>
      </c>
      <c r="BV39" s="1" t="s">
        <v>117</v>
      </c>
      <c r="BW39" s="3"/>
      <c r="BX39" s="3"/>
    </row>
    <row r="40" spans="1:76">
      <c r="A40" s="1" t="s">
        <v>76</v>
      </c>
      <c r="B40" s="1" t="s">
        <v>77</v>
      </c>
      <c r="C40" s="1" t="s">
        <v>1062</v>
      </c>
      <c r="D40" s="1" t="s">
        <v>1063</v>
      </c>
      <c r="E40" s="1"/>
      <c r="F40" s="1" t="s">
        <v>1064</v>
      </c>
      <c r="G40" s="1" t="s">
        <v>1065</v>
      </c>
      <c r="H40" s="1" t="s">
        <v>1066</v>
      </c>
      <c r="I40" s="1" t="s">
        <v>1067</v>
      </c>
      <c r="J40" s="1">
        <v>9340411287</v>
      </c>
      <c r="K40" s="1" t="s">
        <v>159</v>
      </c>
      <c r="L40" s="1" t="s">
        <v>1068</v>
      </c>
      <c r="M40" s="1" t="s">
        <v>87</v>
      </c>
      <c r="N40" s="1" t="s">
        <v>1069</v>
      </c>
      <c r="O40" s="1" t="s">
        <v>1070</v>
      </c>
      <c r="P40" s="1" t="s">
        <v>90</v>
      </c>
      <c r="Q40" s="1" t="s">
        <v>1071</v>
      </c>
      <c r="R40" s="1" t="s">
        <v>1072</v>
      </c>
      <c r="S40" s="1">
        <v>9926660629</v>
      </c>
      <c r="T40" s="1" t="s">
        <v>1073</v>
      </c>
      <c r="U40" s="1" t="s">
        <v>1074</v>
      </c>
      <c r="V40" s="1">
        <v>8602784362</v>
      </c>
      <c r="W40" s="1" t="s">
        <v>132</v>
      </c>
      <c r="X40" s="1" t="s">
        <v>1075</v>
      </c>
      <c r="Y40" s="1" t="s">
        <v>1076</v>
      </c>
      <c r="Z40" s="1" t="s">
        <v>1077</v>
      </c>
      <c r="AA40" s="1" t="s">
        <v>1075</v>
      </c>
      <c r="AB40" s="1" t="s">
        <v>1076</v>
      </c>
      <c r="AC40" s="1" t="s">
        <v>1077</v>
      </c>
      <c r="AD40" s="1">
        <v>8.0</v>
      </c>
      <c r="AE40" s="1" t="s">
        <v>99</v>
      </c>
      <c r="AF40" s="1" t="s">
        <v>1078</v>
      </c>
      <c r="AG40" s="1" t="s">
        <v>1079</v>
      </c>
      <c r="AH40" s="1" t="s">
        <v>1054</v>
      </c>
      <c r="AI40" s="1" t="s">
        <v>285</v>
      </c>
      <c r="AJ40" s="1">
        <v>77.9</v>
      </c>
      <c r="AK40" s="1">
        <v>8.2</v>
      </c>
      <c r="AL40" s="1" t="s">
        <v>1080</v>
      </c>
      <c r="AM40" s="1" t="s">
        <v>1079</v>
      </c>
      <c r="AN40" s="1" t="s">
        <v>786</v>
      </c>
      <c r="AO40" s="1" t="s">
        <v>398</v>
      </c>
      <c r="AP40" s="1" t="s">
        <v>502</v>
      </c>
      <c r="AQ40" s="1">
        <v>72.4</v>
      </c>
      <c r="AR40" s="1"/>
      <c r="AS40" s="1"/>
      <c r="AT40" s="1"/>
      <c r="AU40" s="1"/>
      <c r="AV40" s="1"/>
      <c r="AW40" s="1"/>
      <c r="AX40" s="1"/>
      <c r="AY40" s="1" t="s">
        <v>1081</v>
      </c>
      <c r="AZ40" s="1" t="s">
        <v>1082</v>
      </c>
      <c r="BA40" s="1" t="s">
        <v>317</v>
      </c>
      <c r="BB40" s="1" t="s">
        <v>1083</v>
      </c>
      <c r="BC40" s="1" t="s">
        <v>1084</v>
      </c>
      <c r="BD40" s="1" t="s">
        <v>1085</v>
      </c>
      <c r="BE40" s="1">
        <v>80.9</v>
      </c>
      <c r="BF40" s="1">
        <v>8.09</v>
      </c>
      <c r="BG40" s="1"/>
      <c r="BH40" s="1"/>
      <c r="BI40" s="1"/>
      <c r="BJ40" s="1"/>
      <c r="BK40" s="1"/>
      <c r="BL40" s="1"/>
      <c r="BM40" s="1"/>
      <c r="BN40" s="1"/>
      <c r="BO40" s="1" t="s">
        <v>1086</v>
      </c>
      <c r="BP40" s="1" t="s">
        <v>1087</v>
      </c>
      <c r="BQ40" s="1" t="s">
        <v>840</v>
      </c>
      <c r="BR40" s="1" t="s">
        <v>1088</v>
      </c>
      <c r="BS40" s="1">
        <v>74</v>
      </c>
      <c r="BT40" s="1" t="s">
        <v>1089</v>
      </c>
      <c r="BU40" s="1" t="str">
        <f>HYPERLINK("https://nconnect.nicmar.ac.in/storage/profile/ProfilePhoto_H2550039_761298.jpg","Download")</f>
        <v>0</v>
      </c>
      <c r="BV40" s="1" t="s">
        <v>117</v>
      </c>
      <c r="BW40" s="3"/>
      <c r="BX40" s="4">
        <v>1</v>
      </c>
    </row>
    <row r="41" spans="1:76">
      <c r="A41" s="1" t="s">
        <v>76</v>
      </c>
      <c r="B41" s="1" t="s">
        <v>77</v>
      </c>
      <c r="C41" s="1" t="s">
        <v>1090</v>
      </c>
      <c r="D41" s="1" t="s">
        <v>1091</v>
      </c>
      <c r="E41" s="1" t="s">
        <v>1092</v>
      </c>
      <c r="F41" s="1" t="s">
        <v>1093</v>
      </c>
      <c r="G41" s="1" t="s">
        <v>1094</v>
      </c>
      <c r="H41" s="1" t="s">
        <v>1095</v>
      </c>
      <c r="I41" s="1" t="s">
        <v>1096</v>
      </c>
      <c r="J41" s="1">
        <v>7090513333</v>
      </c>
      <c r="K41" s="1" t="s">
        <v>85</v>
      </c>
      <c r="L41" s="1" t="s">
        <v>1097</v>
      </c>
      <c r="M41" s="1" t="s">
        <v>87</v>
      </c>
      <c r="N41" s="1" t="s">
        <v>1098</v>
      </c>
      <c r="O41" s="1" t="s">
        <v>1099</v>
      </c>
      <c r="P41" s="1" t="s">
        <v>223</v>
      </c>
      <c r="Q41" s="1" t="s">
        <v>1100</v>
      </c>
      <c r="R41" s="1" t="s">
        <v>1101</v>
      </c>
      <c r="S41" s="1">
        <v>7760202004</v>
      </c>
      <c r="T41" s="1" t="s">
        <v>804</v>
      </c>
      <c r="U41" s="1" t="s">
        <v>1102</v>
      </c>
      <c r="V41" s="1">
        <v>7353670011</v>
      </c>
      <c r="W41" s="1" t="s">
        <v>132</v>
      </c>
      <c r="X41" s="1" t="s">
        <v>1103</v>
      </c>
      <c r="Y41" s="1" t="s">
        <v>97</v>
      </c>
      <c r="Z41" s="1" t="s">
        <v>98</v>
      </c>
      <c r="AA41" s="1" t="s">
        <v>1104</v>
      </c>
      <c r="AB41" s="1" t="s">
        <v>97</v>
      </c>
      <c r="AC41" s="1" t="s">
        <v>98</v>
      </c>
      <c r="AD41" s="1">
        <v>7.08</v>
      </c>
      <c r="AE41" s="1" t="s">
        <v>99</v>
      </c>
      <c r="AF41" s="1" t="s">
        <v>1105</v>
      </c>
      <c r="AG41" s="1" t="s">
        <v>1106</v>
      </c>
      <c r="AH41" s="1" t="s">
        <v>286</v>
      </c>
      <c r="AI41" s="1" t="s">
        <v>398</v>
      </c>
      <c r="AJ41" s="1">
        <v>66.56</v>
      </c>
      <c r="AK41" s="1">
        <v>0</v>
      </c>
      <c r="AL41" s="1" t="s">
        <v>1107</v>
      </c>
      <c r="AM41" s="1" t="s">
        <v>1108</v>
      </c>
      <c r="AN41" s="1" t="s">
        <v>786</v>
      </c>
      <c r="AO41" s="1" t="s">
        <v>432</v>
      </c>
      <c r="AP41" s="1" t="s">
        <v>139</v>
      </c>
      <c r="AQ41" s="1">
        <v>56.83</v>
      </c>
      <c r="AR41" s="1">
        <v>0</v>
      </c>
      <c r="AS41" s="1"/>
      <c r="AT41" s="1"/>
      <c r="AU41" s="1"/>
      <c r="AV41" s="1"/>
      <c r="AW41" s="1"/>
      <c r="AX41" s="1"/>
      <c r="AY41" s="1" t="s">
        <v>1109</v>
      </c>
      <c r="AZ41" s="1" t="s">
        <v>1110</v>
      </c>
      <c r="BA41" s="1" t="s">
        <v>110</v>
      </c>
      <c r="BB41" s="1" t="s">
        <v>111</v>
      </c>
      <c r="BC41" s="1" t="s">
        <v>1111</v>
      </c>
      <c r="BD41" s="1" t="s">
        <v>959</v>
      </c>
      <c r="BE41" s="1">
        <v>62.5</v>
      </c>
      <c r="BF41" s="1">
        <v>7</v>
      </c>
      <c r="BG41" s="1"/>
      <c r="BH41" s="1"/>
      <c r="BI41" s="1"/>
      <c r="BJ41" s="1"/>
      <c r="BK41" s="1"/>
      <c r="BL41" s="1"/>
      <c r="BM41" s="1"/>
      <c r="BN41" s="1"/>
      <c r="BO41" s="1" t="s">
        <v>1112</v>
      </c>
      <c r="BP41" s="1"/>
      <c r="BQ41" s="1"/>
      <c r="BR41" s="1" t="s">
        <v>1113</v>
      </c>
      <c r="BS41" s="1">
        <v>94</v>
      </c>
      <c r="BT41" s="1"/>
      <c r="BU41" s="1" t="str">
        <f>HYPERLINK("https://nconnect.nicmar.ac.in/storage/profile/ProfilePhoto_H2550040_821639.jpg","Download")</f>
        <v>0</v>
      </c>
      <c r="BV41" s="1" t="s">
        <v>117</v>
      </c>
      <c r="BW41" s="3"/>
      <c r="BX41" s="4">
        <v>1</v>
      </c>
    </row>
    <row r="42" spans="1:76">
      <c r="A42" s="1" t="s">
        <v>76</v>
      </c>
      <c r="B42" s="1" t="s">
        <v>77</v>
      </c>
      <c r="C42" s="1" t="s">
        <v>1114</v>
      </c>
      <c r="D42" s="1" t="s">
        <v>1115</v>
      </c>
      <c r="E42" s="1" t="s">
        <v>1116</v>
      </c>
      <c r="F42" s="1" t="s">
        <v>1117</v>
      </c>
      <c r="G42" s="1" t="s">
        <v>1118</v>
      </c>
      <c r="H42" s="1" t="s">
        <v>1119</v>
      </c>
      <c r="I42" s="1" t="s">
        <v>1120</v>
      </c>
      <c r="J42" s="1">
        <v>9963641736</v>
      </c>
      <c r="K42" s="1" t="s">
        <v>159</v>
      </c>
      <c r="L42" s="1" t="s">
        <v>1121</v>
      </c>
      <c r="M42" s="1" t="s">
        <v>87</v>
      </c>
      <c r="N42" s="1" t="s">
        <v>1122</v>
      </c>
      <c r="O42" s="1" t="s">
        <v>1123</v>
      </c>
      <c r="P42" s="1" t="s">
        <v>273</v>
      </c>
      <c r="Q42" s="1" t="s">
        <v>1124</v>
      </c>
      <c r="R42" s="1" t="s">
        <v>1125</v>
      </c>
      <c r="S42" s="1">
        <v>9666363404</v>
      </c>
      <c r="T42" s="1" t="s">
        <v>226</v>
      </c>
      <c r="U42" s="1" t="s">
        <v>1126</v>
      </c>
      <c r="V42" s="1">
        <v>6281611699</v>
      </c>
      <c r="W42" s="1" t="s">
        <v>1127</v>
      </c>
      <c r="X42" s="1" t="s">
        <v>1128</v>
      </c>
      <c r="Y42" s="1" t="s">
        <v>170</v>
      </c>
      <c r="Z42" s="1" t="s">
        <v>171</v>
      </c>
      <c r="AA42" s="1" t="s">
        <v>1128</v>
      </c>
      <c r="AB42" s="1" t="s">
        <v>170</v>
      </c>
      <c r="AC42" s="1" t="s">
        <v>171</v>
      </c>
      <c r="AD42" s="1">
        <v>8.54</v>
      </c>
      <c r="AE42" s="1" t="s">
        <v>99</v>
      </c>
      <c r="AF42" s="1" t="s">
        <v>1129</v>
      </c>
      <c r="AG42" s="1" t="s">
        <v>1130</v>
      </c>
      <c r="AH42" s="1" t="s">
        <v>455</v>
      </c>
      <c r="AI42" s="1" t="s">
        <v>312</v>
      </c>
      <c r="AJ42" s="1">
        <v>82.65</v>
      </c>
      <c r="AK42" s="1">
        <v>8.7</v>
      </c>
      <c r="AL42" s="1" t="s">
        <v>1131</v>
      </c>
      <c r="AM42" s="1" t="s">
        <v>1132</v>
      </c>
      <c r="AN42" s="1" t="s">
        <v>460</v>
      </c>
      <c r="AO42" s="1" t="s">
        <v>138</v>
      </c>
      <c r="AP42" s="1" t="s">
        <v>175</v>
      </c>
      <c r="AQ42" s="1">
        <v>78.7</v>
      </c>
      <c r="AR42" s="1">
        <v>8.2</v>
      </c>
      <c r="AS42" s="1"/>
      <c r="AT42" s="1"/>
      <c r="AU42" s="1"/>
      <c r="AV42" s="1"/>
      <c r="AW42" s="1"/>
      <c r="AX42" s="1"/>
      <c r="AY42" s="1" t="s">
        <v>1133</v>
      </c>
      <c r="AZ42" s="1" t="s">
        <v>1134</v>
      </c>
      <c r="BA42" s="1" t="s">
        <v>317</v>
      </c>
      <c r="BB42" s="1" t="s">
        <v>318</v>
      </c>
      <c r="BC42" s="1" t="s">
        <v>406</v>
      </c>
      <c r="BD42" s="1" t="s">
        <v>343</v>
      </c>
      <c r="BE42" s="1">
        <v>74.1</v>
      </c>
      <c r="BF42" s="1">
        <v>7.87</v>
      </c>
      <c r="BG42" s="1"/>
      <c r="BH42" s="1"/>
      <c r="BI42" s="1"/>
      <c r="BJ42" s="1"/>
      <c r="BK42" s="1"/>
      <c r="BL42" s="1"/>
      <c r="BM42" s="1"/>
      <c r="BN42" s="1"/>
      <c r="BO42" s="1" t="s">
        <v>1135</v>
      </c>
      <c r="BP42" s="1"/>
      <c r="BQ42" s="1"/>
      <c r="BR42" s="1" t="s">
        <v>1136</v>
      </c>
      <c r="BS42" s="1">
        <v>112</v>
      </c>
      <c r="BT42" s="1"/>
      <c r="BU42" s="1" t="str">
        <f>HYPERLINK("https://nconnect.nicmar.ac.in/storage/profile/ProfilePhoto_H2550041_391758.jpg","Download")</f>
        <v>0</v>
      </c>
      <c r="BV42" s="1" t="s">
        <v>117</v>
      </c>
      <c r="BW42" s="3"/>
      <c r="BX42" s="3"/>
    </row>
    <row r="43" spans="1:76">
      <c r="A43" s="1" t="s">
        <v>76</v>
      </c>
      <c r="B43" s="1" t="s">
        <v>77</v>
      </c>
      <c r="C43" s="1" t="s">
        <v>1137</v>
      </c>
      <c r="D43" s="1" t="s">
        <v>1138</v>
      </c>
      <c r="E43" s="1"/>
      <c r="F43" s="1" t="s">
        <v>1139</v>
      </c>
      <c r="G43" s="1" t="s">
        <v>1140</v>
      </c>
      <c r="H43" s="1" t="s">
        <v>1141</v>
      </c>
      <c r="I43" s="1" t="s">
        <v>1142</v>
      </c>
      <c r="J43" s="1">
        <v>8897844815</v>
      </c>
      <c r="K43" s="1" t="s">
        <v>85</v>
      </c>
      <c r="L43" s="1" t="s">
        <v>1143</v>
      </c>
      <c r="M43" s="1" t="s">
        <v>87</v>
      </c>
      <c r="N43" s="1" t="s">
        <v>1144</v>
      </c>
      <c r="O43" s="1"/>
      <c r="P43" s="1" t="s">
        <v>273</v>
      </c>
      <c r="Q43" s="1" t="s">
        <v>1145</v>
      </c>
      <c r="R43" s="1" t="s">
        <v>1146</v>
      </c>
      <c r="S43" s="1">
        <v>8332863894</v>
      </c>
      <c r="T43" s="1" t="s">
        <v>130</v>
      </c>
      <c r="U43" s="1" t="s">
        <v>1147</v>
      </c>
      <c r="V43" s="1">
        <v>8333067371</v>
      </c>
      <c r="W43" s="1" t="s">
        <v>95</v>
      </c>
      <c r="X43" s="1" t="s">
        <v>1148</v>
      </c>
      <c r="Y43" s="1" t="s">
        <v>204</v>
      </c>
      <c r="Z43" s="1" t="s">
        <v>135</v>
      </c>
      <c r="AA43" s="1" t="s">
        <v>1148</v>
      </c>
      <c r="AB43" s="1" t="s">
        <v>204</v>
      </c>
      <c r="AC43" s="1" t="s">
        <v>135</v>
      </c>
      <c r="AD43" s="1">
        <v>0.0</v>
      </c>
      <c r="AE43" s="1" t="s">
        <v>99</v>
      </c>
      <c r="AF43" s="1" t="s">
        <v>1149</v>
      </c>
      <c r="AG43" s="1" t="s">
        <v>1150</v>
      </c>
      <c r="AH43" s="1" t="s">
        <v>432</v>
      </c>
      <c r="AI43" s="1" t="s">
        <v>139</v>
      </c>
      <c r="AJ43" s="1">
        <v>78</v>
      </c>
      <c r="AK43" s="1">
        <v>7.8</v>
      </c>
      <c r="AL43" s="1" t="s">
        <v>313</v>
      </c>
      <c r="AM43" s="1" t="s">
        <v>1151</v>
      </c>
      <c r="AN43" s="1"/>
      <c r="AO43" s="1" t="s">
        <v>178</v>
      </c>
      <c r="AP43" s="1" t="s">
        <v>143</v>
      </c>
      <c r="AQ43" s="1">
        <v>89.6</v>
      </c>
      <c r="AR43" s="1">
        <v>8.96</v>
      </c>
      <c r="AS43" s="1"/>
      <c r="AT43" s="1"/>
      <c r="AU43" s="1"/>
      <c r="AV43" s="1"/>
      <c r="AW43" s="1"/>
      <c r="AX43" s="1"/>
      <c r="AY43" s="1" t="s">
        <v>209</v>
      </c>
      <c r="AZ43" s="1" t="s">
        <v>1152</v>
      </c>
      <c r="BA43" s="1"/>
      <c r="BB43" s="1"/>
      <c r="BC43" s="1" t="s">
        <v>935</v>
      </c>
      <c r="BD43" s="1" t="s">
        <v>343</v>
      </c>
      <c r="BE43" s="1">
        <v>56.6</v>
      </c>
      <c r="BF43" s="1">
        <v>6.16</v>
      </c>
      <c r="BG43" s="1"/>
      <c r="BH43" s="1"/>
      <c r="BI43" s="1"/>
      <c r="BJ43" s="1"/>
      <c r="BK43" s="1"/>
      <c r="BL43" s="1"/>
      <c r="BM43" s="1"/>
      <c r="BN43" s="1"/>
      <c r="BO43" s="1"/>
      <c r="BP43" s="1"/>
      <c r="BQ43" s="1"/>
      <c r="BR43" s="1" t="s">
        <v>1153</v>
      </c>
      <c r="BS43" s="1">
        <v>30</v>
      </c>
      <c r="BT43" s="1" t="s">
        <v>1154</v>
      </c>
      <c r="BU43" s="1" t="s">
        <v>1155</v>
      </c>
      <c r="BV43" s="1" t="s">
        <v>117</v>
      </c>
      <c r="BW43" s="3"/>
      <c r="BX43" s="3"/>
    </row>
    <row r="44" spans="1:76">
      <c r="A44" s="1" t="s">
        <v>76</v>
      </c>
      <c r="B44" s="1" t="s">
        <v>77</v>
      </c>
      <c r="C44" s="1" t="s">
        <v>1156</v>
      </c>
      <c r="D44" s="1" t="s">
        <v>1157</v>
      </c>
      <c r="E44" s="1"/>
      <c r="F44" s="1" t="s">
        <v>1158</v>
      </c>
      <c r="G44" s="1" t="s">
        <v>1159</v>
      </c>
      <c r="H44" s="1" t="s">
        <v>1160</v>
      </c>
      <c r="I44" s="1" t="s">
        <v>1161</v>
      </c>
      <c r="J44" s="1">
        <v>9606557116</v>
      </c>
      <c r="K44" s="1" t="s">
        <v>85</v>
      </c>
      <c r="L44" s="1" t="s">
        <v>1162</v>
      </c>
      <c r="M44" s="1" t="s">
        <v>87</v>
      </c>
      <c r="N44" s="1" t="s">
        <v>1163</v>
      </c>
      <c r="O44" s="1"/>
      <c r="P44" s="1" t="s">
        <v>303</v>
      </c>
      <c r="Q44" s="1" t="s">
        <v>1164</v>
      </c>
      <c r="R44" s="1" t="s">
        <v>1165</v>
      </c>
      <c r="S44" s="1">
        <v>9481363066</v>
      </c>
      <c r="T44" s="1" t="s">
        <v>1166</v>
      </c>
      <c r="U44" s="1" t="s">
        <v>1167</v>
      </c>
      <c r="V44" s="1">
        <v>9448735266</v>
      </c>
      <c r="W44" s="1" t="s">
        <v>132</v>
      </c>
      <c r="X44" s="1" t="s">
        <v>1168</v>
      </c>
      <c r="Y44" s="1" t="s">
        <v>1169</v>
      </c>
      <c r="Z44" s="1" t="s">
        <v>98</v>
      </c>
      <c r="AA44" s="1" t="s">
        <v>1168</v>
      </c>
      <c r="AB44" s="1" t="s">
        <v>1169</v>
      </c>
      <c r="AC44" s="1" t="s">
        <v>98</v>
      </c>
      <c r="AD44" s="1">
        <v>6.46</v>
      </c>
      <c r="AE44" s="1" t="s">
        <v>99</v>
      </c>
      <c r="AF44" s="1" t="s">
        <v>1170</v>
      </c>
      <c r="AG44" s="1" t="s">
        <v>1171</v>
      </c>
      <c r="AH44" s="1" t="s">
        <v>1172</v>
      </c>
      <c r="AI44" s="1" t="s">
        <v>102</v>
      </c>
      <c r="AJ44" s="1">
        <v>70</v>
      </c>
      <c r="AK44" s="1">
        <v>7.6</v>
      </c>
      <c r="AL44" s="1" t="s">
        <v>1173</v>
      </c>
      <c r="AM44" s="1" t="s">
        <v>1174</v>
      </c>
      <c r="AN44" s="1" t="s">
        <v>142</v>
      </c>
      <c r="AO44" s="1" t="s">
        <v>138</v>
      </c>
      <c r="AP44" s="1" t="s">
        <v>342</v>
      </c>
      <c r="AQ44" s="1">
        <v>56.16</v>
      </c>
      <c r="AR44" s="1"/>
      <c r="AS44" s="1"/>
      <c r="AT44" s="1"/>
      <c r="AU44" s="1"/>
      <c r="AV44" s="1"/>
      <c r="AW44" s="1"/>
      <c r="AX44" s="1"/>
      <c r="AY44" s="1" t="s">
        <v>1175</v>
      </c>
      <c r="AZ44" s="1" t="s">
        <v>1176</v>
      </c>
      <c r="BA44" s="1" t="s">
        <v>146</v>
      </c>
      <c r="BB44" s="1" t="s">
        <v>111</v>
      </c>
      <c r="BC44" s="1" t="s">
        <v>905</v>
      </c>
      <c r="BD44" s="1" t="s">
        <v>1177</v>
      </c>
      <c r="BE44" s="1">
        <v>64.3</v>
      </c>
      <c r="BF44" s="1">
        <v>6.43</v>
      </c>
      <c r="BG44" s="1"/>
      <c r="BH44" s="1"/>
      <c r="BI44" s="1"/>
      <c r="BJ44" s="1"/>
      <c r="BK44" s="1"/>
      <c r="BL44" s="1"/>
      <c r="BM44" s="1"/>
      <c r="BN44" s="1"/>
      <c r="BO44" s="1" t="s">
        <v>1178</v>
      </c>
      <c r="BP44" s="1" t="s">
        <v>1179</v>
      </c>
      <c r="BQ44" s="1" t="s">
        <v>151</v>
      </c>
      <c r="BR44" s="1" t="s">
        <v>1180</v>
      </c>
      <c r="BS44" s="1">
        <v>18</v>
      </c>
      <c r="BT44" s="1" t="s">
        <v>1181</v>
      </c>
      <c r="BU44" s="1" t="str">
        <f>HYPERLINK("https://nconnect.nicmar.ac.in/storage/profile/ProfilePhoto_H2550043_764318.jpg","Download")</f>
        <v>0</v>
      </c>
      <c r="BV44" s="1" t="s">
        <v>117</v>
      </c>
      <c r="BW44" s="3"/>
      <c r="BX44" s="4">
        <v>1</v>
      </c>
    </row>
    <row r="45" spans="1:76">
      <c r="A45" s="1" t="s">
        <v>76</v>
      </c>
      <c r="B45" s="1" t="s">
        <v>77</v>
      </c>
      <c r="C45" s="1" t="s">
        <v>1182</v>
      </c>
      <c r="D45" s="1" t="s">
        <v>1183</v>
      </c>
      <c r="E45" s="1" t="s">
        <v>508</v>
      </c>
      <c r="F45" s="1" t="s">
        <v>1184</v>
      </c>
      <c r="G45" s="1" t="s">
        <v>1185</v>
      </c>
      <c r="H45" s="1" t="s">
        <v>1186</v>
      </c>
      <c r="I45" s="1" t="s">
        <v>1187</v>
      </c>
      <c r="J45" s="1">
        <v>7036436759</v>
      </c>
      <c r="K45" s="1" t="s">
        <v>85</v>
      </c>
      <c r="L45" s="1" t="s">
        <v>1188</v>
      </c>
      <c r="M45" s="1" t="s">
        <v>87</v>
      </c>
      <c r="N45" s="1" t="s">
        <v>1189</v>
      </c>
      <c r="O45" s="1"/>
      <c r="P45" s="1" t="s">
        <v>273</v>
      </c>
      <c r="Q45" s="1" t="s">
        <v>1190</v>
      </c>
      <c r="R45" s="1" t="s">
        <v>1191</v>
      </c>
      <c r="S45" s="1">
        <v>9848128440</v>
      </c>
      <c r="T45" s="1" t="s">
        <v>1192</v>
      </c>
      <c r="U45" s="1" t="s">
        <v>1193</v>
      </c>
      <c r="V45" s="1">
        <v>9989547753</v>
      </c>
      <c r="W45" s="1" t="s">
        <v>1194</v>
      </c>
      <c r="X45" s="1" t="s">
        <v>1195</v>
      </c>
      <c r="Y45" s="1" t="s">
        <v>611</v>
      </c>
      <c r="Z45" s="1" t="s">
        <v>135</v>
      </c>
      <c r="AA45" s="1" t="s">
        <v>1195</v>
      </c>
      <c r="AB45" s="1" t="s">
        <v>611</v>
      </c>
      <c r="AC45" s="1" t="s">
        <v>135</v>
      </c>
      <c r="AD45" s="1">
        <v>6.9</v>
      </c>
      <c r="AE45" s="1" t="s">
        <v>99</v>
      </c>
      <c r="AF45" s="1" t="s">
        <v>1196</v>
      </c>
      <c r="AG45" s="1" t="s">
        <v>1197</v>
      </c>
      <c r="AH45" s="1" t="s">
        <v>365</v>
      </c>
      <c r="AI45" s="1" t="s">
        <v>103</v>
      </c>
      <c r="AJ45" s="1">
        <v>87.4</v>
      </c>
      <c r="AK45" s="1">
        <v>9.2</v>
      </c>
      <c r="AL45" s="1" t="s">
        <v>1198</v>
      </c>
      <c r="AM45" s="1" t="s">
        <v>1199</v>
      </c>
      <c r="AN45" s="1"/>
      <c r="AO45" s="1" t="s">
        <v>106</v>
      </c>
      <c r="AP45" s="1" t="s">
        <v>259</v>
      </c>
      <c r="AQ45" s="1">
        <v>67.35</v>
      </c>
      <c r="AR45" s="1">
        <v>7.09</v>
      </c>
      <c r="AS45" s="1"/>
      <c r="AT45" s="1"/>
      <c r="AU45" s="1"/>
      <c r="AV45" s="1"/>
      <c r="AW45" s="1"/>
      <c r="AX45" s="1"/>
      <c r="AY45" s="1" t="s">
        <v>1200</v>
      </c>
      <c r="AZ45" s="1" t="s">
        <v>1201</v>
      </c>
      <c r="BA45" s="1"/>
      <c r="BB45" s="1"/>
      <c r="BC45" s="1" t="s">
        <v>589</v>
      </c>
      <c r="BD45" s="1" t="s">
        <v>567</v>
      </c>
      <c r="BE45" s="1">
        <v>58.2</v>
      </c>
      <c r="BF45" s="1">
        <v>6.57</v>
      </c>
      <c r="BG45" s="1"/>
      <c r="BH45" s="1"/>
      <c r="BI45" s="1"/>
      <c r="BJ45" s="1"/>
      <c r="BK45" s="1"/>
      <c r="BL45" s="1"/>
      <c r="BM45" s="1"/>
      <c r="BN45" s="1"/>
      <c r="BO45" s="1" t="s">
        <v>1202</v>
      </c>
      <c r="BP45" s="1"/>
      <c r="BQ45" s="1"/>
      <c r="BR45" s="1" t="s">
        <v>1203</v>
      </c>
      <c r="BS45" s="1">
        <v>29</v>
      </c>
      <c r="BT45" s="1"/>
      <c r="BU45" s="1" t="str">
        <f>HYPERLINK("https://nconnect.nicmar.ac.in/storage/profile/ProfilePhoto_H2550044_396872.jpg","Download")</f>
        <v>0</v>
      </c>
      <c r="BV45" s="1" t="s">
        <v>117</v>
      </c>
      <c r="BW45" s="3"/>
      <c r="BX45" s="3"/>
    </row>
    <row r="46" spans="1:76">
      <c r="A46" s="1" t="s">
        <v>76</v>
      </c>
      <c r="B46" s="1" t="s">
        <v>77</v>
      </c>
      <c r="C46" s="1" t="s">
        <v>1204</v>
      </c>
      <c r="D46" s="1" t="s">
        <v>1205</v>
      </c>
      <c r="E46" s="1"/>
      <c r="F46" s="1" t="s">
        <v>1206</v>
      </c>
      <c r="G46" s="1" t="s">
        <v>1207</v>
      </c>
      <c r="H46" s="1" t="s">
        <v>1208</v>
      </c>
      <c r="I46" s="1" t="s">
        <v>1209</v>
      </c>
      <c r="J46" s="1">
        <v>7396451574</v>
      </c>
      <c r="K46" s="1" t="s">
        <v>85</v>
      </c>
      <c r="L46" s="1" t="s">
        <v>1210</v>
      </c>
      <c r="M46" s="1" t="s">
        <v>87</v>
      </c>
      <c r="N46" s="1" t="s">
        <v>1211</v>
      </c>
      <c r="O46" s="1" t="s">
        <v>1212</v>
      </c>
      <c r="P46" s="1" t="s">
        <v>273</v>
      </c>
      <c r="Q46" s="1" t="s">
        <v>1213</v>
      </c>
      <c r="R46" s="1" t="s">
        <v>1214</v>
      </c>
      <c r="S46" s="1">
        <v>9010828000</v>
      </c>
      <c r="T46" s="1" t="s">
        <v>1215</v>
      </c>
      <c r="U46" s="1" t="s">
        <v>1216</v>
      </c>
      <c r="V46" s="1">
        <v>9618554283</v>
      </c>
      <c r="W46" s="1" t="s">
        <v>1217</v>
      </c>
      <c r="X46" s="1" t="s">
        <v>1218</v>
      </c>
      <c r="Y46" s="1" t="s">
        <v>170</v>
      </c>
      <c r="Z46" s="1" t="s">
        <v>171</v>
      </c>
      <c r="AA46" s="1" t="s">
        <v>1218</v>
      </c>
      <c r="AB46" s="1" t="s">
        <v>170</v>
      </c>
      <c r="AC46" s="1" t="s">
        <v>171</v>
      </c>
      <c r="AD46" s="1">
        <v>6.33</v>
      </c>
      <c r="AE46" s="1" t="s">
        <v>99</v>
      </c>
      <c r="AF46" s="1" t="s">
        <v>1219</v>
      </c>
      <c r="AG46" s="1" t="s">
        <v>561</v>
      </c>
      <c r="AH46" s="1" t="s">
        <v>432</v>
      </c>
      <c r="AI46" s="1" t="s">
        <v>502</v>
      </c>
      <c r="AJ46" s="1">
        <v>73.15</v>
      </c>
      <c r="AK46" s="1">
        <v>7.7</v>
      </c>
      <c r="AL46" s="1" t="s">
        <v>1220</v>
      </c>
      <c r="AM46" s="1" t="s">
        <v>561</v>
      </c>
      <c r="AN46" s="1" t="s">
        <v>142</v>
      </c>
      <c r="AO46" s="1" t="s">
        <v>138</v>
      </c>
      <c r="AP46" s="1" t="s">
        <v>175</v>
      </c>
      <c r="AQ46" s="1">
        <v>64.5</v>
      </c>
      <c r="AR46" s="1"/>
      <c r="AS46" s="1"/>
      <c r="AT46" s="1"/>
      <c r="AU46" s="1"/>
      <c r="AV46" s="1"/>
      <c r="AW46" s="1"/>
      <c r="AX46" s="1"/>
      <c r="AY46" s="1" t="s">
        <v>590</v>
      </c>
      <c r="AZ46" s="1" t="s">
        <v>1221</v>
      </c>
      <c r="BA46" s="1" t="s">
        <v>146</v>
      </c>
      <c r="BB46" s="1" t="s">
        <v>111</v>
      </c>
      <c r="BC46" s="1" t="s">
        <v>175</v>
      </c>
      <c r="BD46" s="1" t="s">
        <v>762</v>
      </c>
      <c r="BE46" s="1">
        <v>57.5</v>
      </c>
      <c r="BF46" s="1">
        <v>6.25</v>
      </c>
      <c r="BG46" s="1"/>
      <c r="BH46" s="1"/>
      <c r="BI46" s="1"/>
      <c r="BJ46" s="1"/>
      <c r="BK46" s="1"/>
      <c r="BL46" s="1"/>
      <c r="BM46" s="1"/>
      <c r="BN46" s="1"/>
      <c r="BO46" s="1" t="s">
        <v>1222</v>
      </c>
      <c r="BP46" s="1" t="s">
        <v>1223</v>
      </c>
      <c r="BQ46" s="1" t="s">
        <v>237</v>
      </c>
      <c r="BR46" s="1" t="s">
        <v>1224</v>
      </c>
      <c r="BS46" s="1">
        <v>33</v>
      </c>
      <c r="BT46" s="1"/>
      <c r="BU46" s="1" t="str">
        <f>HYPERLINK("https://nconnect.nicmar.ac.in/storage/profile/ProfilePhoto_H2550045_719342.jpg","Download")</f>
        <v>0</v>
      </c>
      <c r="BV46" s="1" t="s">
        <v>117</v>
      </c>
      <c r="BW46" s="3"/>
      <c r="BX46" s="4">
        <v>2</v>
      </c>
    </row>
    <row r="47" spans="1:76">
      <c r="A47" s="1" t="s">
        <v>76</v>
      </c>
      <c r="B47" s="1" t="s">
        <v>77</v>
      </c>
      <c r="C47" s="1" t="s">
        <v>1225</v>
      </c>
      <c r="D47" s="1" t="s">
        <v>1226</v>
      </c>
      <c r="E47" s="1" t="s">
        <v>1227</v>
      </c>
      <c r="F47" s="1" t="s">
        <v>1228</v>
      </c>
      <c r="G47" s="1" t="s">
        <v>1229</v>
      </c>
      <c r="H47" s="1" t="s">
        <v>1230</v>
      </c>
      <c r="I47" s="1" t="s">
        <v>1231</v>
      </c>
      <c r="J47" s="1">
        <v>8106990690</v>
      </c>
      <c r="K47" s="1" t="s">
        <v>85</v>
      </c>
      <c r="L47" s="1" t="s">
        <v>1232</v>
      </c>
      <c r="M47" s="1" t="s">
        <v>87</v>
      </c>
      <c r="N47" s="1" t="s">
        <v>1233</v>
      </c>
      <c r="O47" s="1" t="s">
        <v>1234</v>
      </c>
      <c r="P47" s="1" t="s">
        <v>90</v>
      </c>
      <c r="Q47" s="1" t="s">
        <v>1235</v>
      </c>
      <c r="R47" s="1" t="s">
        <v>1236</v>
      </c>
      <c r="S47" s="1">
        <v>9666230526</v>
      </c>
      <c r="T47" s="1" t="s">
        <v>1237</v>
      </c>
      <c r="U47" s="1" t="s">
        <v>1238</v>
      </c>
      <c r="V47" s="1">
        <v>9949567455</v>
      </c>
      <c r="W47" s="1" t="s">
        <v>132</v>
      </c>
      <c r="X47" s="1" t="s">
        <v>1239</v>
      </c>
      <c r="Y47" s="1" t="s">
        <v>1240</v>
      </c>
      <c r="Z47" s="1" t="s">
        <v>171</v>
      </c>
      <c r="AA47" s="1" t="s">
        <v>1239</v>
      </c>
      <c r="AB47" s="1" t="s">
        <v>1240</v>
      </c>
      <c r="AC47" s="1" t="s">
        <v>171</v>
      </c>
      <c r="AD47" s="1">
        <v>8.08</v>
      </c>
      <c r="AE47" s="1" t="s">
        <v>99</v>
      </c>
      <c r="AF47" s="1" t="s">
        <v>1241</v>
      </c>
      <c r="AG47" s="1" t="s">
        <v>1242</v>
      </c>
      <c r="AH47" s="1" t="s">
        <v>102</v>
      </c>
      <c r="AI47" s="1" t="s">
        <v>103</v>
      </c>
      <c r="AJ47" s="1">
        <v>92.15</v>
      </c>
      <c r="AK47" s="1">
        <v>9.7</v>
      </c>
      <c r="AL47" s="1" t="s">
        <v>1243</v>
      </c>
      <c r="AM47" s="1" t="s">
        <v>177</v>
      </c>
      <c r="AN47" s="1" t="s">
        <v>142</v>
      </c>
      <c r="AO47" s="1" t="s">
        <v>174</v>
      </c>
      <c r="AP47" s="1" t="s">
        <v>259</v>
      </c>
      <c r="AQ47" s="1">
        <v>90</v>
      </c>
      <c r="AR47" s="1"/>
      <c r="AS47" s="1"/>
      <c r="AT47" s="1"/>
      <c r="AU47" s="1"/>
      <c r="AV47" s="1"/>
      <c r="AW47" s="1"/>
      <c r="AX47" s="1"/>
      <c r="AY47" s="1" t="s">
        <v>1244</v>
      </c>
      <c r="AZ47" s="1" t="s">
        <v>1245</v>
      </c>
      <c r="BA47" s="1" t="s">
        <v>146</v>
      </c>
      <c r="BB47" s="1" t="s">
        <v>111</v>
      </c>
      <c r="BC47" s="1" t="s">
        <v>589</v>
      </c>
      <c r="BD47" s="1" t="s">
        <v>320</v>
      </c>
      <c r="BE47" s="1">
        <v>61.7</v>
      </c>
      <c r="BF47" s="1">
        <v>6.67</v>
      </c>
      <c r="BG47" s="1"/>
      <c r="BH47" s="1"/>
      <c r="BI47" s="1"/>
      <c r="BJ47" s="1"/>
      <c r="BK47" s="1"/>
      <c r="BL47" s="1"/>
      <c r="BM47" s="1"/>
      <c r="BN47" s="1"/>
      <c r="BO47" s="1" t="s">
        <v>1202</v>
      </c>
      <c r="BP47" s="1"/>
      <c r="BQ47" s="1"/>
      <c r="BR47" s="1" t="s">
        <v>1246</v>
      </c>
      <c r="BS47" s="1">
        <v>28</v>
      </c>
      <c r="BT47" s="1" t="s">
        <v>1247</v>
      </c>
      <c r="BU47" s="1" t="str">
        <f>HYPERLINK("https://nconnect.nicmar.ac.in/storage/profile/ProfilePhoto_H2550046_537249.jpg","Download")</f>
        <v>0</v>
      </c>
      <c r="BV47" s="1" t="s">
        <v>117</v>
      </c>
      <c r="BW47" s="3"/>
      <c r="BX47" s="4">
        <v>4</v>
      </c>
    </row>
    <row r="48" spans="1:76">
      <c r="A48" s="1" t="s">
        <v>76</v>
      </c>
      <c r="B48" s="1" t="s">
        <v>77</v>
      </c>
      <c r="C48" s="1" t="s">
        <v>1248</v>
      </c>
      <c r="D48" s="1" t="s">
        <v>1249</v>
      </c>
      <c r="E48" s="1"/>
      <c r="F48" s="1" t="s">
        <v>1250</v>
      </c>
      <c r="G48" s="1" t="s">
        <v>1251</v>
      </c>
      <c r="H48" s="1" t="s">
        <v>1252</v>
      </c>
      <c r="I48" s="1" t="s">
        <v>1253</v>
      </c>
      <c r="J48" s="1">
        <v>9502536790</v>
      </c>
      <c r="K48" s="1" t="s">
        <v>85</v>
      </c>
      <c r="L48" s="1" t="s">
        <v>1254</v>
      </c>
      <c r="M48" s="1" t="s">
        <v>87</v>
      </c>
      <c r="N48" s="1" t="s">
        <v>1122</v>
      </c>
      <c r="O48" s="1" t="s">
        <v>1255</v>
      </c>
      <c r="P48" s="1" t="s">
        <v>163</v>
      </c>
      <c r="Q48" s="1" t="s">
        <v>1256</v>
      </c>
      <c r="R48" s="1" t="s">
        <v>1257</v>
      </c>
      <c r="S48" s="1">
        <v>9912355392</v>
      </c>
      <c r="T48" s="1" t="s">
        <v>1258</v>
      </c>
      <c r="U48" s="1" t="s">
        <v>1259</v>
      </c>
      <c r="V48" s="1">
        <v>6281121837</v>
      </c>
      <c r="W48" s="1" t="s">
        <v>557</v>
      </c>
      <c r="X48" s="1" t="s">
        <v>1260</v>
      </c>
      <c r="Y48" s="1" t="s">
        <v>1240</v>
      </c>
      <c r="Z48" s="1" t="s">
        <v>171</v>
      </c>
      <c r="AA48" s="1" t="s">
        <v>1260</v>
      </c>
      <c r="AB48" s="1" t="s">
        <v>1240</v>
      </c>
      <c r="AC48" s="1" t="s">
        <v>171</v>
      </c>
      <c r="AD48" s="1">
        <v>7.21</v>
      </c>
      <c r="AE48" s="1" t="s">
        <v>99</v>
      </c>
      <c r="AF48" s="1" t="s">
        <v>1241</v>
      </c>
      <c r="AG48" s="1" t="s">
        <v>1261</v>
      </c>
      <c r="AH48" s="1" t="s">
        <v>102</v>
      </c>
      <c r="AI48" s="1" t="s">
        <v>103</v>
      </c>
      <c r="AJ48" s="1">
        <v>82.65</v>
      </c>
      <c r="AK48" s="1">
        <v>8.7</v>
      </c>
      <c r="AL48" s="1"/>
      <c r="AM48" s="1"/>
      <c r="AN48" s="1"/>
      <c r="AO48" s="1"/>
      <c r="AP48" s="1"/>
      <c r="AQ48" s="1"/>
      <c r="AR48" s="1"/>
      <c r="AS48" s="1" t="s">
        <v>1262</v>
      </c>
      <c r="AT48" s="1" t="s">
        <v>1263</v>
      </c>
      <c r="AU48" s="1" t="s">
        <v>174</v>
      </c>
      <c r="AV48" s="1" t="s">
        <v>1264</v>
      </c>
      <c r="AW48" s="1">
        <v>65</v>
      </c>
      <c r="AX48" s="1">
        <v>6.85</v>
      </c>
      <c r="AY48" s="1" t="s">
        <v>1244</v>
      </c>
      <c r="AZ48" s="1" t="s">
        <v>1265</v>
      </c>
      <c r="BA48" s="1" t="s">
        <v>146</v>
      </c>
      <c r="BB48" s="1" t="s">
        <v>111</v>
      </c>
      <c r="BC48" s="1" t="s">
        <v>179</v>
      </c>
      <c r="BD48" s="1" t="s">
        <v>148</v>
      </c>
      <c r="BE48" s="1">
        <v>63.8</v>
      </c>
      <c r="BF48" s="1">
        <v>6.88</v>
      </c>
      <c r="BG48" s="1"/>
      <c r="BH48" s="1"/>
      <c r="BI48" s="1"/>
      <c r="BJ48" s="1"/>
      <c r="BK48" s="1"/>
      <c r="BL48" s="1"/>
      <c r="BM48" s="1"/>
      <c r="BN48" s="1"/>
      <c r="BO48" s="1" t="s">
        <v>1266</v>
      </c>
      <c r="BP48" s="1"/>
      <c r="BQ48" s="1"/>
      <c r="BR48" s="1" t="s">
        <v>1267</v>
      </c>
      <c r="BS48" s="1">
        <v>49</v>
      </c>
      <c r="BT48" s="1" t="s">
        <v>1268</v>
      </c>
      <c r="BU48" s="1" t="str">
        <f>HYPERLINK("https://nconnect.nicmar.ac.in/storage/profile/ProfilePhoto_H2550047_976432.jpg","Download")</f>
        <v>0</v>
      </c>
      <c r="BV48" s="1" t="s">
        <v>117</v>
      </c>
      <c r="BW48" s="3"/>
      <c r="BX48" s="4">
        <v>2</v>
      </c>
    </row>
    <row r="49" spans="1:76">
      <c r="A49" s="1" t="s">
        <v>76</v>
      </c>
      <c r="B49" s="1" t="s">
        <v>77</v>
      </c>
      <c r="C49" s="1" t="s">
        <v>1269</v>
      </c>
      <c r="D49" s="1" t="s">
        <v>1270</v>
      </c>
      <c r="E49" s="1"/>
      <c r="F49" s="1" t="s">
        <v>1271</v>
      </c>
      <c r="G49" s="1" t="s">
        <v>1272</v>
      </c>
      <c r="H49" s="1" t="s">
        <v>1273</v>
      </c>
      <c r="I49" s="1" t="s">
        <v>1274</v>
      </c>
      <c r="J49" s="1">
        <v>8295488439</v>
      </c>
      <c r="K49" s="1" t="s">
        <v>159</v>
      </c>
      <c r="L49" s="1" t="s">
        <v>1275</v>
      </c>
      <c r="M49" s="1" t="s">
        <v>87</v>
      </c>
      <c r="N49" s="1" t="s">
        <v>1276</v>
      </c>
      <c r="O49" s="1"/>
      <c r="P49" s="1" t="s">
        <v>494</v>
      </c>
      <c r="Q49" s="1" t="s">
        <v>1277</v>
      </c>
      <c r="R49" s="1" t="s">
        <v>1278</v>
      </c>
      <c r="S49" s="1">
        <v>9410258674</v>
      </c>
      <c r="T49" s="1" t="s">
        <v>1279</v>
      </c>
      <c r="U49" s="1" t="s">
        <v>1280</v>
      </c>
      <c r="V49" s="1">
        <v>9760353875</v>
      </c>
      <c r="W49" s="1" t="s">
        <v>1279</v>
      </c>
      <c r="X49" s="1" t="s">
        <v>1281</v>
      </c>
      <c r="Y49" s="1" t="s">
        <v>1282</v>
      </c>
      <c r="Z49" s="1" t="s">
        <v>1283</v>
      </c>
      <c r="AA49" s="1" t="s">
        <v>1281</v>
      </c>
      <c r="AB49" s="1" t="s">
        <v>1282</v>
      </c>
      <c r="AC49" s="1" t="s">
        <v>1283</v>
      </c>
      <c r="AD49" s="1">
        <v>7.41</v>
      </c>
      <c r="AE49" s="1" t="s">
        <v>99</v>
      </c>
      <c r="AF49" s="1" t="s">
        <v>1284</v>
      </c>
      <c r="AG49" s="1" t="s">
        <v>1285</v>
      </c>
      <c r="AH49" s="1" t="s">
        <v>1286</v>
      </c>
      <c r="AI49" s="1" t="s">
        <v>1287</v>
      </c>
      <c r="AJ49" s="1">
        <v>82</v>
      </c>
      <c r="AK49" s="1">
        <v>0</v>
      </c>
      <c r="AL49" s="1" t="s">
        <v>1288</v>
      </c>
      <c r="AM49" s="1" t="s">
        <v>1289</v>
      </c>
      <c r="AN49" s="1" t="s">
        <v>142</v>
      </c>
      <c r="AO49" s="1" t="s">
        <v>285</v>
      </c>
      <c r="AP49" s="1" t="s">
        <v>429</v>
      </c>
      <c r="AQ49" s="1">
        <v>95.4</v>
      </c>
      <c r="AR49" s="1"/>
      <c r="AS49" s="1"/>
      <c r="AT49" s="1"/>
      <c r="AU49" s="1"/>
      <c r="AV49" s="1"/>
      <c r="AW49" s="1"/>
      <c r="AX49" s="1"/>
      <c r="AY49" s="1" t="s">
        <v>1290</v>
      </c>
      <c r="AZ49" s="1" t="s">
        <v>1291</v>
      </c>
      <c r="BA49" s="1" t="s">
        <v>1292</v>
      </c>
      <c r="BB49" s="1" t="s">
        <v>909</v>
      </c>
      <c r="BC49" s="1" t="s">
        <v>1012</v>
      </c>
      <c r="BD49" s="1" t="s">
        <v>211</v>
      </c>
      <c r="BE49" s="1">
        <v>76</v>
      </c>
      <c r="BF49" s="1"/>
      <c r="BG49" s="1"/>
      <c r="BH49" s="1"/>
      <c r="BI49" s="1"/>
      <c r="BJ49" s="1"/>
      <c r="BK49" s="1"/>
      <c r="BL49" s="1"/>
      <c r="BM49" s="1"/>
      <c r="BN49" s="1"/>
      <c r="BO49" s="1" t="s">
        <v>1293</v>
      </c>
      <c r="BP49" s="1" t="s">
        <v>1294</v>
      </c>
      <c r="BQ49" s="1" t="s">
        <v>1295</v>
      </c>
      <c r="BR49" s="1" t="s">
        <v>1296</v>
      </c>
      <c r="BS49" s="1">
        <v>53</v>
      </c>
      <c r="BT49" s="1" t="s">
        <v>1297</v>
      </c>
      <c r="BU49" s="1" t="str">
        <f>HYPERLINK("https://nconnect.nicmar.ac.in/storage/profile/ProfilePhoto_H2550048_378924.jpg","Download")</f>
        <v>0</v>
      </c>
      <c r="BV49" s="1" t="s">
        <v>117</v>
      </c>
      <c r="BW49" s="3"/>
      <c r="BX49" s="3"/>
    </row>
    <row r="50" spans="1:76">
      <c r="A50" s="1" t="s">
        <v>76</v>
      </c>
      <c r="B50" s="1" t="s">
        <v>77</v>
      </c>
      <c r="C50" s="1" t="s">
        <v>1298</v>
      </c>
      <c r="D50" s="1" t="s">
        <v>1299</v>
      </c>
      <c r="E50" s="1"/>
      <c r="F50" s="1" t="s">
        <v>1300</v>
      </c>
      <c r="G50" s="1" t="s">
        <v>1301</v>
      </c>
      <c r="H50" s="1" t="s">
        <v>1302</v>
      </c>
      <c r="I50" s="1" t="s">
        <v>1303</v>
      </c>
      <c r="J50" s="1">
        <v>8746058302</v>
      </c>
      <c r="K50" s="1" t="s">
        <v>85</v>
      </c>
      <c r="L50" s="1" t="s">
        <v>1304</v>
      </c>
      <c r="M50" s="1" t="s">
        <v>87</v>
      </c>
      <c r="N50" s="1" t="s">
        <v>1305</v>
      </c>
      <c r="O50" s="1" t="s">
        <v>1306</v>
      </c>
      <c r="P50" s="1" t="s">
        <v>90</v>
      </c>
      <c r="Q50" s="1" t="s">
        <v>1307</v>
      </c>
      <c r="R50" s="1" t="s">
        <v>1308</v>
      </c>
      <c r="S50" s="1">
        <v>9880636069</v>
      </c>
      <c r="T50" s="1" t="s">
        <v>1309</v>
      </c>
      <c r="U50" s="1" t="s">
        <v>1310</v>
      </c>
      <c r="V50" s="1">
        <v>9731880289</v>
      </c>
      <c r="W50" s="1" t="s">
        <v>307</v>
      </c>
      <c r="X50" s="1" t="s">
        <v>1311</v>
      </c>
      <c r="Y50" s="1" t="s">
        <v>1312</v>
      </c>
      <c r="Z50" s="1" t="s">
        <v>98</v>
      </c>
      <c r="AA50" s="1" t="s">
        <v>1311</v>
      </c>
      <c r="AB50" s="1" t="s">
        <v>1312</v>
      </c>
      <c r="AC50" s="1" t="s">
        <v>98</v>
      </c>
      <c r="AD50" s="1">
        <v>7.67</v>
      </c>
      <c r="AE50" s="1" t="s">
        <v>99</v>
      </c>
      <c r="AF50" s="1" t="s">
        <v>1313</v>
      </c>
      <c r="AG50" s="1" t="s">
        <v>1314</v>
      </c>
      <c r="AH50" s="1" t="s">
        <v>1315</v>
      </c>
      <c r="AI50" s="1" t="s">
        <v>342</v>
      </c>
      <c r="AJ50" s="1">
        <v>56.48</v>
      </c>
      <c r="AK50" s="1"/>
      <c r="AL50" s="1"/>
      <c r="AM50" s="1"/>
      <c r="AN50" s="1"/>
      <c r="AO50" s="1"/>
      <c r="AP50" s="1"/>
      <c r="AQ50" s="1"/>
      <c r="AR50" s="1"/>
      <c r="AS50" s="1" t="s">
        <v>1316</v>
      </c>
      <c r="AT50" s="1" t="s">
        <v>1317</v>
      </c>
      <c r="AU50" s="1" t="s">
        <v>905</v>
      </c>
      <c r="AV50" s="1" t="s">
        <v>1318</v>
      </c>
      <c r="AW50" s="1">
        <v>74.13</v>
      </c>
      <c r="AX50" s="1"/>
      <c r="AY50" s="1" t="s">
        <v>1319</v>
      </c>
      <c r="AZ50" s="1" t="s">
        <v>1320</v>
      </c>
      <c r="BA50" s="1" t="s">
        <v>110</v>
      </c>
      <c r="BB50" s="1" t="s">
        <v>111</v>
      </c>
      <c r="BC50" s="1" t="s">
        <v>1321</v>
      </c>
      <c r="BD50" s="1" t="s">
        <v>483</v>
      </c>
      <c r="BE50" s="1">
        <v>82.6</v>
      </c>
      <c r="BF50" s="1"/>
      <c r="BG50" s="1"/>
      <c r="BH50" s="1"/>
      <c r="BI50" s="1"/>
      <c r="BJ50" s="1"/>
      <c r="BK50" s="1"/>
      <c r="BL50" s="1"/>
      <c r="BM50" s="1"/>
      <c r="BN50" s="1"/>
      <c r="BO50" s="1" t="s">
        <v>1322</v>
      </c>
      <c r="BP50" s="1"/>
      <c r="BQ50" s="1"/>
      <c r="BR50" s="1" t="s">
        <v>1323</v>
      </c>
      <c r="BS50" s="1">
        <v>82</v>
      </c>
      <c r="BT50" s="1" t="s">
        <v>1324</v>
      </c>
      <c r="BU50" s="1" t="str">
        <f>HYPERLINK("https://nconnect.nicmar.ac.in/storage/profile/ProfilePhoto_H2550049_967425.jpg","Download")</f>
        <v>0</v>
      </c>
      <c r="BV50" s="1" t="s">
        <v>117</v>
      </c>
      <c r="BW50" s="3"/>
      <c r="BX50" s="4">
        <v>1</v>
      </c>
    </row>
    <row r="51" spans="1:76">
      <c r="A51" s="1" t="s">
        <v>76</v>
      </c>
      <c r="B51" s="1" t="s">
        <v>77</v>
      </c>
      <c r="C51" s="1" t="s">
        <v>1325</v>
      </c>
      <c r="D51" s="1" t="s">
        <v>1326</v>
      </c>
      <c r="E51" s="1" t="s">
        <v>1227</v>
      </c>
      <c r="F51" s="1" t="s">
        <v>1327</v>
      </c>
      <c r="G51" s="1" t="s">
        <v>1328</v>
      </c>
      <c r="H51" s="1" t="s">
        <v>1329</v>
      </c>
      <c r="I51" s="1" t="s">
        <v>1330</v>
      </c>
      <c r="J51" s="1">
        <v>6302395955</v>
      </c>
      <c r="K51" s="1" t="s">
        <v>85</v>
      </c>
      <c r="L51" s="1" t="s">
        <v>1331</v>
      </c>
      <c r="M51" s="1" t="s">
        <v>87</v>
      </c>
      <c r="N51" s="1" t="s">
        <v>1332</v>
      </c>
      <c r="O51" s="1"/>
      <c r="P51" s="1" t="s">
        <v>494</v>
      </c>
      <c r="Q51" s="1" t="s">
        <v>1333</v>
      </c>
      <c r="R51" s="1" t="s">
        <v>1334</v>
      </c>
      <c r="S51" s="1">
        <v>9885511576</v>
      </c>
      <c r="T51" s="1" t="s">
        <v>226</v>
      </c>
      <c r="U51" s="1" t="s">
        <v>1335</v>
      </c>
      <c r="V51" s="1">
        <v>7416364538</v>
      </c>
      <c r="W51" s="1" t="s">
        <v>95</v>
      </c>
      <c r="X51" s="1" t="s">
        <v>1336</v>
      </c>
      <c r="Y51" s="1" t="s">
        <v>452</v>
      </c>
      <c r="Z51" s="1" t="s">
        <v>171</v>
      </c>
      <c r="AA51" s="1" t="s">
        <v>1336</v>
      </c>
      <c r="AB51" s="1" t="s">
        <v>452</v>
      </c>
      <c r="AC51" s="1" t="s">
        <v>171</v>
      </c>
      <c r="AD51" s="1">
        <v>7.69</v>
      </c>
      <c r="AE51" s="1" t="s">
        <v>99</v>
      </c>
      <c r="AF51" s="1" t="s">
        <v>1337</v>
      </c>
      <c r="AG51" s="1" t="s">
        <v>1338</v>
      </c>
      <c r="AH51" s="1" t="s">
        <v>1339</v>
      </c>
      <c r="AI51" s="1" t="s">
        <v>257</v>
      </c>
      <c r="AJ51" s="1">
        <v>87.4</v>
      </c>
      <c r="AK51" s="1">
        <v>9.2</v>
      </c>
      <c r="AL51" s="1" t="s">
        <v>1340</v>
      </c>
      <c r="AM51" s="1" t="s">
        <v>1341</v>
      </c>
      <c r="AN51" s="1"/>
      <c r="AO51" s="1" t="s">
        <v>106</v>
      </c>
      <c r="AP51" s="1" t="s">
        <v>639</v>
      </c>
      <c r="AQ51" s="1">
        <v>84.1</v>
      </c>
      <c r="AR51" s="1"/>
      <c r="AS51" s="1"/>
      <c r="AT51" s="1"/>
      <c r="AU51" s="1"/>
      <c r="AV51" s="1"/>
      <c r="AW51" s="1"/>
      <c r="AX51" s="1"/>
      <c r="AY51" s="1" t="s">
        <v>1244</v>
      </c>
      <c r="AZ51" s="1" t="s">
        <v>1342</v>
      </c>
      <c r="BA51" s="1"/>
      <c r="BB51" s="1"/>
      <c r="BC51" s="1" t="s">
        <v>211</v>
      </c>
      <c r="BD51" s="1" t="s">
        <v>739</v>
      </c>
      <c r="BE51" s="1">
        <v>60.89</v>
      </c>
      <c r="BF51" s="1">
        <v>6.41</v>
      </c>
      <c r="BG51" s="1"/>
      <c r="BH51" s="1"/>
      <c r="BI51" s="1"/>
      <c r="BJ51" s="1"/>
      <c r="BK51" s="1"/>
      <c r="BL51" s="1"/>
      <c r="BM51" s="1"/>
      <c r="BN51" s="1"/>
      <c r="BO51" s="1" t="s">
        <v>1343</v>
      </c>
      <c r="BP51" s="1"/>
      <c r="BQ51" s="1"/>
      <c r="BR51" s="1" t="s">
        <v>1344</v>
      </c>
      <c r="BS51" s="1">
        <v>49</v>
      </c>
      <c r="BT51" s="1"/>
      <c r="BU51" s="1" t="str">
        <f>HYPERLINK("https://nconnect.nicmar.ac.in/storage/profile/ProfilePhoto_H2550050_481297.jpg","Download")</f>
        <v>0</v>
      </c>
      <c r="BV51" s="1" t="s">
        <v>117</v>
      </c>
      <c r="BW51" s="3"/>
      <c r="BX51" s="4">
        <v>2</v>
      </c>
    </row>
    <row r="52" spans="1:76">
      <c r="A52" s="1" t="s">
        <v>76</v>
      </c>
      <c r="B52" s="1" t="s">
        <v>77</v>
      </c>
      <c r="C52" s="1" t="s">
        <v>1345</v>
      </c>
      <c r="D52" s="1" t="s">
        <v>866</v>
      </c>
      <c r="E52" s="1"/>
      <c r="F52" s="1" t="s">
        <v>1346</v>
      </c>
      <c r="G52" s="1" t="s">
        <v>1347</v>
      </c>
      <c r="H52" s="1" t="s">
        <v>1348</v>
      </c>
      <c r="I52" s="1" t="s">
        <v>1349</v>
      </c>
      <c r="J52" s="1">
        <v>7893786304</v>
      </c>
      <c r="K52" s="1" t="s">
        <v>85</v>
      </c>
      <c r="L52" s="1" t="s">
        <v>1350</v>
      </c>
      <c r="M52" s="1" t="s">
        <v>87</v>
      </c>
      <c r="N52" s="1" t="s">
        <v>1351</v>
      </c>
      <c r="O52" s="1" t="s">
        <v>1352</v>
      </c>
      <c r="P52" s="1" t="s">
        <v>1353</v>
      </c>
      <c r="Q52" s="1" t="s">
        <v>1354</v>
      </c>
      <c r="R52" s="1" t="s">
        <v>1355</v>
      </c>
      <c r="S52" s="1">
        <v>9908394786</v>
      </c>
      <c r="T52" s="1" t="s">
        <v>1356</v>
      </c>
      <c r="U52" s="1" t="s">
        <v>1357</v>
      </c>
      <c r="V52" s="1">
        <v>9949499156</v>
      </c>
      <c r="W52" s="1" t="s">
        <v>132</v>
      </c>
      <c r="X52" s="1" t="s">
        <v>1358</v>
      </c>
      <c r="Y52" s="1" t="s">
        <v>280</v>
      </c>
      <c r="Z52" s="1" t="s">
        <v>135</v>
      </c>
      <c r="AA52" s="1" t="s">
        <v>1358</v>
      </c>
      <c r="AB52" s="1" t="s">
        <v>280</v>
      </c>
      <c r="AC52" s="1" t="s">
        <v>135</v>
      </c>
      <c r="AD52" s="1">
        <v>8.0</v>
      </c>
      <c r="AE52" s="1" t="s">
        <v>99</v>
      </c>
      <c r="AF52" s="1" t="s">
        <v>1359</v>
      </c>
      <c r="AG52" s="1" t="s">
        <v>1360</v>
      </c>
      <c r="AH52" s="1" t="s">
        <v>1339</v>
      </c>
      <c r="AI52" s="1" t="s">
        <v>103</v>
      </c>
      <c r="AJ52" s="1">
        <v>78.85</v>
      </c>
      <c r="AK52" s="1">
        <v>8.3</v>
      </c>
      <c r="AL52" s="1"/>
      <c r="AM52" s="1"/>
      <c r="AN52" s="1"/>
      <c r="AO52" s="1"/>
      <c r="AP52" s="1"/>
      <c r="AQ52" s="1"/>
      <c r="AR52" s="1"/>
      <c r="AS52" s="1" t="s">
        <v>104</v>
      </c>
      <c r="AT52" s="1" t="s">
        <v>1361</v>
      </c>
      <c r="AU52" s="1" t="s">
        <v>178</v>
      </c>
      <c r="AV52" s="1" t="s">
        <v>1085</v>
      </c>
      <c r="AW52" s="1">
        <v>61.66</v>
      </c>
      <c r="AX52" s="1">
        <v>6.5</v>
      </c>
      <c r="AY52" s="1" t="s">
        <v>1362</v>
      </c>
      <c r="AZ52" s="1" t="s">
        <v>1363</v>
      </c>
      <c r="BA52" s="1" t="s">
        <v>146</v>
      </c>
      <c r="BB52" s="1" t="s">
        <v>111</v>
      </c>
      <c r="BC52" s="1" t="s">
        <v>1085</v>
      </c>
      <c r="BD52" s="1" t="s">
        <v>619</v>
      </c>
      <c r="BE52" s="1">
        <v>72.01</v>
      </c>
      <c r="BF52" s="1">
        <v>7.58</v>
      </c>
      <c r="BG52" s="1"/>
      <c r="BH52" s="1"/>
      <c r="BI52" s="1"/>
      <c r="BJ52" s="1"/>
      <c r="BK52" s="1"/>
      <c r="BL52" s="1"/>
      <c r="BM52" s="1"/>
      <c r="BN52" s="1"/>
      <c r="BO52" s="1" t="s">
        <v>1364</v>
      </c>
      <c r="BP52" s="1"/>
      <c r="BQ52" s="1"/>
      <c r="BR52" s="1" t="s">
        <v>1365</v>
      </c>
      <c r="BS52" s="1">
        <v>45</v>
      </c>
      <c r="BT52" s="1"/>
      <c r="BU52" s="1" t="str">
        <f>HYPERLINK("https://nconnect.nicmar.ac.in/storage/profile/ProfilePhoto_H2550051_675428.jpg","Download")</f>
        <v>0</v>
      </c>
      <c r="BV52" s="1" t="s">
        <v>117</v>
      </c>
      <c r="BW52" s="3"/>
      <c r="BX52" s="4">
        <v>3</v>
      </c>
    </row>
    <row r="53" spans="1:76">
      <c r="A53" s="1" t="s">
        <v>76</v>
      </c>
      <c r="B53" s="1" t="s">
        <v>77</v>
      </c>
      <c r="C53" s="1" t="s">
        <v>1366</v>
      </c>
      <c r="D53" s="1" t="s">
        <v>413</v>
      </c>
      <c r="E53" s="1" t="s">
        <v>1227</v>
      </c>
      <c r="F53" s="1" t="s">
        <v>1367</v>
      </c>
      <c r="G53" s="1" t="s">
        <v>1368</v>
      </c>
      <c r="H53" s="1" t="s">
        <v>1369</v>
      </c>
      <c r="I53" s="1" t="s">
        <v>1370</v>
      </c>
      <c r="J53" s="1">
        <v>9347954057</v>
      </c>
      <c r="K53" s="1" t="s">
        <v>85</v>
      </c>
      <c r="L53" s="1" t="s">
        <v>1371</v>
      </c>
      <c r="M53" s="1" t="s">
        <v>87</v>
      </c>
      <c r="N53" s="1" t="s">
        <v>1144</v>
      </c>
      <c r="O53" s="1"/>
      <c r="P53" s="1"/>
      <c r="Q53" s="1" t="s">
        <v>1372</v>
      </c>
      <c r="R53" s="1" t="s">
        <v>1373</v>
      </c>
      <c r="S53" s="1">
        <v>9676961447</v>
      </c>
      <c r="T53" s="1" t="s">
        <v>226</v>
      </c>
      <c r="U53" s="1" t="s">
        <v>1374</v>
      </c>
      <c r="V53" s="1">
        <v>6301154118</v>
      </c>
      <c r="W53" s="1" t="s">
        <v>132</v>
      </c>
      <c r="X53" s="1" t="s">
        <v>1375</v>
      </c>
      <c r="Y53" s="1" t="s">
        <v>1376</v>
      </c>
      <c r="Z53" s="1" t="s">
        <v>171</v>
      </c>
      <c r="AA53" s="1" t="s">
        <v>1377</v>
      </c>
      <c r="AB53" s="1" t="s">
        <v>452</v>
      </c>
      <c r="AC53" s="1" t="s">
        <v>171</v>
      </c>
      <c r="AD53" s="1">
        <v>7.62</v>
      </c>
      <c r="AE53" s="1" t="s">
        <v>99</v>
      </c>
      <c r="AF53" s="1" t="s">
        <v>1378</v>
      </c>
      <c r="AG53" s="1" t="s">
        <v>1379</v>
      </c>
      <c r="AH53" s="1" t="s">
        <v>284</v>
      </c>
      <c r="AI53" s="1" t="s">
        <v>402</v>
      </c>
      <c r="AJ53" s="1">
        <v>92</v>
      </c>
      <c r="AK53" s="1">
        <v>9.2</v>
      </c>
      <c r="AL53" s="1" t="s">
        <v>313</v>
      </c>
      <c r="AM53" s="1" t="s">
        <v>1380</v>
      </c>
      <c r="AN53" s="1" t="s">
        <v>142</v>
      </c>
      <c r="AO53" s="1" t="s">
        <v>178</v>
      </c>
      <c r="AP53" s="1" t="s">
        <v>861</v>
      </c>
      <c r="AQ53" s="1">
        <v>81.6</v>
      </c>
      <c r="AR53" s="1">
        <v>0</v>
      </c>
      <c r="AS53" s="1"/>
      <c r="AT53" s="1"/>
      <c r="AU53" s="1"/>
      <c r="AV53" s="1"/>
      <c r="AW53" s="1"/>
      <c r="AX53" s="1"/>
      <c r="AY53" s="1" t="s">
        <v>1381</v>
      </c>
      <c r="AZ53" s="1" t="s">
        <v>1382</v>
      </c>
      <c r="BA53" s="1" t="s">
        <v>146</v>
      </c>
      <c r="BB53" s="1" t="s">
        <v>111</v>
      </c>
      <c r="BC53" s="1" t="s">
        <v>461</v>
      </c>
      <c r="BD53" s="1" t="s">
        <v>462</v>
      </c>
      <c r="BE53" s="1">
        <v>57</v>
      </c>
      <c r="BF53" s="1">
        <v>6.2</v>
      </c>
      <c r="BG53" s="1"/>
      <c r="BH53" s="1"/>
      <c r="BI53" s="1"/>
      <c r="BJ53" s="1"/>
      <c r="BK53" s="1"/>
      <c r="BL53" s="1"/>
      <c r="BM53" s="1"/>
      <c r="BN53" s="1"/>
      <c r="BO53" s="1" t="s">
        <v>1383</v>
      </c>
      <c r="BP53" s="1"/>
      <c r="BQ53" s="1"/>
      <c r="BR53" s="1" t="s">
        <v>1384</v>
      </c>
      <c r="BS53" s="1">
        <v>52</v>
      </c>
      <c r="BT53" s="1" t="s">
        <v>1385</v>
      </c>
      <c r="BU53" s="1" t="str">
        <f>HYPERLINK("https://nconnect.nicmar.ac.in/storage/profile/ProfilePhoto_H2550052_862375.jpg","Download")</f>
        <v>0</v>
      </c>
      <c r="BV53" s="1" t="s">
        <v>117</v>
      </c>
      <c r="BW53" s="3"/>
      <c r="BX53" s="4">
        <v>1</v>
      </c>
    </row>
    <row r="54" spans="1:76">
      <c r="A54" s="1" t="s">
        <v>76</v>
      </c>
      <c r="B54" s="1" t="s">
        <v>77</v>
      </c>
      <c r="C54" s="1" t="s">
        <v>1386</v>
      </c>
      <c r="D54" s="1" t="s">
        <v>1387</v>
      </c>
      <c r="E54" s="1" t="s">
        <v>1388</v>
      </c>
      <c r="F54" s="1" t="s">
        <v>1389</v>
      </c>
      <c r="G54" s="1" t="s">
        <v>1390</v>
      </c>
      <c r="H54" s="1" t="s">
        <v>1391</v>
      </c>
      <c r="I54" s="1" t="s">
        <v>1392</v>
      </c>
      <c r="J54" s="1">
        <v>9848858916</v>
      </c>
      <c r="K54" s="1" t="s">
        <v>85</v>
      </c>
      <c r="L54" s="1" t="s">
        <v>1393</v>
      </c>
      <c r="M54" s="1" t="s">
        <v>87</v>
      </c>
      <c r="N54" s="1" t="s">
        <v>603</v>
      </c>
      <c r="O54" s="1" t="s">
        <v>1394</v>
      </c>
      <c r="P54" s="1" t="s">
        <v>90</v>
      </c>
      <c r="Q54" s="1" t="s">
        <v>1395</v>
      </c>
      <c r="R54" s="1" t="s">
        <v>1396</v>
      </c>
      <c r="S54" s="1">
        <v>9346999113</v>
      </c>
      <c r="T54" s="1" t="s">
        <v>1397</v>
      </c>
      <c r="U54" s="1" t="s">
        <v>1398</v>
      </c>
      <c r="V54" s="1">
        <v>7660923569</v>
      </c>
      <c r="W54" s="1" t="s">
        <v>132</v>
      </c>
      <c r="X54" s="1" t="s">
        <v>1399</v>
      </c>
      <c r="Y54" s="1" t="s">
        <v>170</v>
      </c>
      <c r="Z54" s="1" t="s">
        <v>171</v>
      </c>
      <c r="AA54" s="1" t="s">
        <v>1399</v>
      </c>
      <c r="AB54" s="1" t="s">
        <v>170</v>
      </c>
      <c r="AC54" s="1" t="s">
        <v>171</v>
      </c>
      <c r="AD54" s="1">
        <v>6.62</v>
      </c>
      <c r="AE54" s="1" t="s">
        <v>99</v>
      </c>
      <c r="AF54" s="1" t="s">
        <v>1400</v>
      </c>
      <c r="AG54" s="1" t="s">
        <v>1401</v>
      </c>
      <c r="AH54" s="1" t="s">
        <v>284</v>
      </c>
      <c r="AI54" s="1" t="s">
        <v>175</v>
      </c>
      <c r="AJ54" s="1">
        <v>82.65</v>
      </c>
      <c r="AK54" s="1">
        <v>8.7</v>
      </c>
      <c r="AL54" s="1" t="s">
        <v>480</v>
      </c>
      <c r="AM54" s="1" t="s">
        <v>177</v>
      </c>
      <c r="AN54" s="1" t="s">
        <v>142</v>
      </c>
      <c r="AO54" s="1" t="s">
        <v>178</v>
      </c>
      <c r="AP54" s="1" t="s">
        <v>179</v>
      </c>
      <c r="AQ54" s="1">
        <v>55.6</v>
      </c>
      <c r="AR54" s="1"/>
      <c r="AS54" s="1"/>
      <c r="AT54" s="1"/>
      <c r="AU54" s="1"/>
      <c r="AV54" s="1"/>
      <c r="AW54" s="1"/>
      <c r="AX54" s="1"/>
      <c r="AY54" s="1" t="s">
        <v>1402</v>
      </c>
      <c r="AZ54" s="1" t="s">
        <v>1403</v>
      </c>
      <c r="BA54" s="1" t="s">
        <v>110</v>
      </c>
      <c r="BB54" s="1" t="s">
        <v>111</v>
      </c>
      <c r="BC54" s="1" t="s">
        <v>482</v>
      </c>
      <c r="BD54" s="1" t="s">
        <v>619</v>
      </c>
      <c r="BE54" s="1">
        <v>59.74</v>
      </c>
      <c r="BF54" s="1">
        <v>6.28</v>
      </c>
      <c r="BG54" s="1"/>
      <c r="BH54" s="1"/>
      <c r="BI54" s="1"/>
      <c r="BJ54" s="1"/>
      <c r="BK54" s="1"/>
      <c r="BL54" s="1"/>
      <c r="BM54" s="1"/>
      <c r="BN54" s="1"/>
      <c r="BO54" s="1" t="s">
        <v>1404</v>
      </c>
      <c r="BP54" s="1"/>
      <c r="BQ54" s="1"/>
      <c r="BR54" s="1" t="s">
        <v>1405</v>
      </c>
      <c r="BS54" s="1">
        <v>65</v>
      </c>
      <c r="BT54" s="1" t="s">
        <v>1406</v>
      </c>
      <c r="BU54" s="1" t="str">
        <f>HYPERLINK("https://nconnect.nicmar.ac.in/storage/profile/ProfilePhoto_H2550053_684123.jpg","Download")</f>
        <v>0</v>
      </c>
      <c r="BV54" s="1" t="s">
        <v>117</v>
      </c>
      <c r="BW54" s="3"/>
      <c r="BX54" s="4">
        <v>1</v>
      </c>
    </row>
    <row r="55" spans="1:76">
      <c r="A55" s="1" t="s">
        <v>76</v>
      </c>
      <c r="B55" s="1" t="s">
        <v>77</v>
      </c>
      <c r="C55" s="1" t="s">
        <v>1407</v>
      </c>
      <c r="D55" s="1" t="s">
        <v>1408</v>
      </c>
      <c r="E55" s="1" t="s">
        <v>1409</v>
      </c>
      <c r="F55" s="1" t="s">
        <v>1410</v>
      </c>
      <c r="G55" s="1" t="s">
        <v>1411</v>
      </c>
      <c r="H55" s="1" t="s">
        <v>1412</v>
      </c>
      <c r="I55" s="1" t="s">
        <v>1413</v>
      </c>
      <c r="J55" s="1">
        <v>8367541977</v>
      </c>
      <c r="K55" s="1" t="s">
        <v>85</v>
      </c>
      <c r="L55" s="1" t="s">
        <v>1414</v>
      </c>
      <c r="M55" s="1" t="s">
        <v>87</v>
      </c>
      <c r="N55" s="1" t="s">
        <v>1415</v>
      </c>
      <c r="O55" s="1" t="s">
        <v>1416</v>
      </c>
      <c r="P55" s="1" t="s">
        <v>303</v>
      </c>
      <c r="Q55" s="1" t="s">
        <v>1417</v>
      </c>
      <c r="R55" s="1" t="s">
        <v>1418</v>
      </c>
      <c r="S55" s="1">
        <v>9848823409</v>
      </c>
      <c r="T55" s="1" t="s">
        <v>1419</v>
      </c>
      <c r="U55" s="1" t="s">
        <v>1420</v>
      </c>
      <c r="V55" s="1">
        <v>8519974975</v>
      </c>
      <c r="W55" s="1" t="s">
        <v>95</v>
      </c>
      <c r="X55" s="1" t="s">
        <v>1421</v>
      </c>
      <c r="Y55" s="1" t="s">
        <v>170</v>
      </c>
      <c r="Z55" s="1" t="s">
        <v>171</v>
      </c>
      <c r="AA55" s="1" t="s">
        <v>1421</v>
      </c>
      <c r="AB55" s="1" t="s">
        <v>170</v>
      </c>
      <c r="AC55" s="1" t="s">
        <v>171</v>
      </c>
      <c r="AD55" s="1">
        <v>0.0</v>
      </c>
      <c r="AE55" s="1" t="s">
        <v>99</v>
      </c>
      <c r="AF55" s="1" t="s">
        <v>282</v>
      </c>
      <c r="AG55" s="1" t="s">
        <v>1422</v>
      </c>
      <c r="AH55" s="1" t="s">
        <v>284</v>
      </c>
      <c r="AI55" s="1" t="s">
        <v>312</v>
      </c>
      <c r="AJ55" s="1">
        <v>72</v>
      </c>
      <c r="AK55" s="1">
        <v>7.2</v>
      </c>
      <c r="AL55" s="1" t="s">
        <v>313</v>
      </c>
      <c r="AM55" s="1" t="s">
        <v>1423</v>
      </c>
      <c r="AN55" s="1" t="s">
        <v>142</v>
      </c>
      <c r="AO55" s="1" t="s">
        <v>138</v>
      </c>
      <c r="AP55" s="1" t="s">
        <v>175</v>
      </c>
      <c r="AQ55" s="1">
        <v>66.3</v>
      </c>
      <c r="AR55" s="1">
        <v>6.63</v>
      </c>
      <c r="AS55" s="1"/>
      <c r="AT55" s="1"/>
      <c r="AU55" s="1"/>
      <c r="AV55" s="1"/>
      <c r="AW55" s="1"/>
      <c r="AX55" s="1"/>
      <c r="AY55" s="1" t="s">
        <v>1424</v>
      </c>
      <c r="AZ55" s="1" t="s">
        <v>1425</v>
      </c>
      <c r="BA55" s="1" t="s">
        <v>146</v>
      </c>
      <c r="BB55" s="1" t="s">
        <v>111</v>
      </c>
      <c r="BC55" s="1" t="s">
        <v>905</v>
      </c>
      <c r="BD55" s="1" t="s">
        <v>374</v>
      </c>
      <c r="BE55" s="1">
        <v>68.4</v>
      </c>
      <c r="BF55" s="1">
        <v>6.84</v>
      </c>
      <c r="BG55" s="1"/>
      <c r="BH55" s="1"/>
      <c r="BI55" s="1"/>
      <c r="BJ55" s="1"/>
      <c r="BK55" s="1"/>
      <c r="BL55" s="1"/>
      <c r="BM55" s="1"/>
      <c r="BN55" s="1"/>
      <c r="BO55" s="1" t="s">
        <v>1426</v>
      </c>
      <c r="BP55" s="1"/>
      <c r="BQ55" s="1"/>
      <c r="BR55" s="1" t="s">
        <v>1427</v>
      </c>
      <c r="BS55" s="1">
        <v>24</v>
      </c>
      <c r="BT55" s="1" t="s">
        <v>1428</v>
      </c>
      <c r="BU55" s="1" t="str">
        <f>HYPERLINK("https://nconnect.nicmar.ac.in/storage/profile/ProfilePhoto_H2550054_296345.jpg","Download")</f>
        <v>0</v>
      </c>
      <c r="BV55" s="1" t="s">
        <v>117</v>
      </c>
      <c r="BW55" s="3"/>
      <c r="BX55" s="4">
        <v>1</v>
      </c>
    </row>
    <row r="56" spans="1:76">
      <c r="A56" s="1" t="s">
        <v>76</v>
      </c>
      <c r="B56" s="1" t="s">
        <v>77</v>
      </c>
      <c r="C56" s="1" t="s">
        <v>1429</v>
      </c>
      <c r="D56" s="1" t="s">
        <v>1430</v>
      </c>
      <c r="E56" s="1" t="s">
        <v>243</v>
      </c>
      <c r="F56" s="1" t="s">
        <v>1431</v>
      </c>
      <c r="G56" s="1" t="s">
        <v>1432</v>
      </c>
      <c r="H56" s="1" t="s">
        <v>1433</v>
      </c>
      <c r="I56" s="1" t="s">
        <v>1434</v>
      </c>
      <c r="J56" s="1">
        <v>7995555995</v>
      </c>
      <c r="K56" s="1" t="s">
        <v>85</v>
      </c>
      <c r="L56" s="1" t="s">
        <v>1435</v>
      </c>
      <c r="M56" s="1" t="s">
        <v>87</v>
      </c>
      <c r="N56" s="1" t="s">
        <v>1436</v>
      </c>
      <c r="O56" s="1"/>
      <c r="P56" s="1" t="s">
        <v>1437</v>
      </c>
      <c r="Q56" s="1" t="s">
        <v>1438</v>
      </c>
      <c r="R56" s="1" t="s">
        <v>1439</v>
      </c>
      <c r="S56" s="1">
        <v>9550484395</v>
      </c>
      <c r="T56" s="1" t="s">
        <v>130</v>
      </c>
      <c r="U56" s="1" t="s">
        <v>1440</v>
      </c>
      <c r="V56" s="1">
        <v>9704215757</v>
      </c>
      <c r="W56" s="1" t="s">
        <v>307</v>
      </c>
      <c r="X56" s="1" t="s">
        <v>1441</v>
      </c>
      <c r="Y56" s="1" t="s">
        <v>170</v>
      </c>
      <c r="Z56" s="1" t="s">
        <v>171</v>
      </c>
      <c r="AA56" s="1" t="s">
        <v>1441</v>
      </c>
      <c r="AB56" s="1" t="s">
        <v>170</v>
      </c>
      <c r="AC56" s="1" t="s">
        <v>171</v>
      </c>
      <c r="AD56" s="1" t="s">
        <v>99</v>
      </c>
      <c r="AE56" s="1" t="s">
        <v>99</v>
      </c>
      <c r="AF56" s="1" t="s">
        <v>1442</v>
      </c>
      <c r="AG56" s="1" t="s">
        <v>1443</v>
      </c>
      <c r="AH56" s="1" t="s">
        <v>1444</v>
      </c>
      <c r="AI56" s="1" t="s">
        <v>402</v>
      </c>
      <c r="AJ56" s="1">
        <v>85.55</v>
      </c>
      <c r="AK56" s="1"/>
      <c r="AL56" s="1" t="s">
        <v>1445</v>
      </c>
      <c r="AM56" s="1" t="s">
        <v>177</v>
      </c>
      <c r="AN56" s="1"/>
      <c r="AO56" s="1" t="s">
        <v>178</v>
      </c>
      <c r="AP56" s="1" t="s">
        <v>179</v>
      </c>
      <c r="AQ56" s="1">
        <v>56</v>
      </c>
      <c r="AR56" s="1"/>
      <c r="AS56" s="1"/>
      <c r="AT56" s="1"/>
      <c r="AU56" s="1"/>
      <c r="AV56" s="1"/>
      <c r="AW56" s="1"/>
      <c r="AX56" s="1"/>
      <c r="AY56" s="1" t="s">
        <v>180</v>
      </c>
      <c r="AZ56" s="1" t="s">
        <v>1446</v>
      </c>
      <c r="BA56" s="1"/>
      <c r="BB56" s="1"/>
      <c r="BC56" s="1" t="s">
        <v>906</v>
      </c>
      <c r="BD56" s="1" t="s">
        <v>619</v>
      </c>
      <c r="BE56" s="1">
        <v>58.7</v>
      </c>
      <c r="BF56" s="1"/>
      <c r="BG56" s="1"/>
      <c r="BH56" s="1"/>
      <c r="BI56" s="1"/>
      <c r="BJ56" s="1"/>
      <c r="BK56" s="1"/>
      <c r="BL56" s="1"/>
      <c r="BM56" s="1"/>
      <c r="BN56" s="1"/>
      <c r="BO56" s="1" t="s">
        <v>1447</v>
      </c>
      <c r="BP56" s="1"/>
      <c r="BQ56" s="1"/>
      <c r="BR56" s="1" t="s">
        <v>1448</v>
      </c>
      <c r="BS56" s="1">
        <v>11</v>
      </c>
      <c r="BT56" s="1"/>
      <c r="BU56" s="1" t="str">
        <f>HYPERLINK("https://nconnect.nicmar.ac.in/storage/profile/ProfilePhoto_H2550055_421389.jpg","Download")</f>
        <v>0</v>
      </c>
      <c r="BV56" s="1" t="s">
        <v>117</v>
      </c>
      <c r="BW56" s="3"/>
      <c r="BX56" s="3"/>
    </row>
    <row r="57" spans="1:76">
      <c r="A57" s="1" t="s">
        <v>76</v>
      </c>
      <c r="B57" s="1" t="s">
        <v>77</v>
      </c>
      <c r="C57" s="1" t="s">
        <v>1449</v>
      </c>
      <c r="D57" s="1" t="s">
        <v>1450</v>
      </c>
      <c r="E57" s="1" t="s">
        <v>1451</v>
      </c>
      <c r="F57" s="1" t="s">
        <v>1452</v>
      </c>
      <c r="G57" s="1" t="s">
        <v>1453</v>
      </c>
      <c r="H57" s="1" t="s">
        <v>1454</v>
      </c>
      <c r="I57" s="1" t="s">
        <v>1455</v>
      </c>
      <c r="J57" s="1">
        <v>6301075767</v>
      </c>
      <c r="K57" s="1" t="s">
        <v>85</v>
      </c>
      <c r="L57" s="1" t="s">
        <v>1456</v>
      </c>
      <c r="M57" s="1" t="s">
        <v>87</v>
      </c>
      <c r="N57" s="1" t="s">
        <v>161</v>
      </c>
      <c r="O57" s="1" t="s">
        <v>1457</v>
      </c>
      <c r="P57" s="1" t="s">
        <v>447</v>
      </c>
      <c r="Q57" s="1" t="s">
        <v>1458</v>
      </c>
      <c r="R57" s="1" t="s">
        <v>1459</v>
      </c>
      <c r="S57" s="1">
        <v>8341539789</v>
      </c>
      <c r="T57" s="1" t="s">
        <v>1460</v>
      </c>
      <c r="U57" s="1" t="s">
        <v>1461</v>
      </c>
      <c r="V57" s="1">
        <v>9603941319</v>
      </c>
      <c r="W57" s="1" t="s">
        <v>278</v>
      </c>
      <c r="X57" s="1" t="s">
        <v>1462</v>
      </c>
      <c r="Y57" s="1" t="s">
        <v>1463</v>
      </c>
      <c r="Z57" s="1" t="s">
        <v>171</v>
      </c>
      <c r="AA57" s="1" t="s">
        <v>1462</v>
      </c>
      <c r="AB57" s="1" t="s">
        <v>1463</v>
      </c>
      <c r="AC57" s="1" t="s">
        <v>171</v>
      </c>
      <c r="AD57" s="1">
        <v>7.92</v>
      </c>
      <c r="AE57" s="1" t="s">
        <v>99</v>
      </c>
      <c r="AF57" s="1" t="s">
        <v>1464</v>
      </c>
      <c r="AG57" s="1" t="s">
        <v>1465</v>
      </c>
      <c r="AH57" s="1" t="s">
        <v>257</v>
      </c>
      <c r="AI57" s="1" t="s">
        <v>402</v>
      </c>
      <c r="AJ57" s="1">
        <v>92</v>
      </c>
      <c r="AK57" s="1">
        <v>9.2</v>
      </c>
      <c r="AL57" s="1" t="s">
        <v>1466</v>
      </c>
      <c r="AM57" s="1" t="s">
        <v>1132</v>
      </c>
      <c r="AN57" s="1" t="s">
        <v>142</v>
      </c>
      <c r="AO57" s="1" t="s">
        <v>178</v>
      </c>
      <c r="AP57" s="1" t="s">
        <v>179</v>
      </c>
      <c r="AQ57" s="1">
        <v>88.4</v>
      </c>
      <c r="AR57" s="1">
        <v>8.8</v>
      </c>
      <c r="AS57" s="1"/>
      <c r="AT57" s="1"/>
      <c r="AU57" s="1"/>
      <c r="AV57" s="1"/>
      <c r="AW57" s="1"/>
      <c r="AX57" s="1"/>
      <c r="AY57" s="1" t="s">
        <v>590</v>
      </c>
      <c r="AZ57" s="1" t="s">
        <v>1467</v>
      </c>
      <c r="BA57" s="1" t="s">
        <v>146</v>
      </c>
      <c r="BB57" s="1" t="s">
        <v>111</v>
      </c>
      <c r="BC57" s="1" t="s">
        <v>461</v>
      </c>
      <c r="BD57" s="1" t="s">
        <v>666</v>
      </c>
      <c r="BE57" s="1">
        <v>65</v>
      </c>
      <c r="BF57" s="1">
        <v>6.5</v>
      </c>
      <c r="BG57" s="1"/>
      <c r="BH57" s="1"/>
      <c r="BI57" s="1"/>
      <c r="BJ57" s="1"/>
      <c r="BK57" s="1"/>
      <c r="BL57" s="1"/>
      <c r="BM57" s="1"/>
      <c r="BN57" s="1"/>
      <c r="BO57" s="1" t="s">
        <v>1468</v>
      </c>
      <c r="BP57" s="1"/>
      <c r="BQ57" s="1"/>
      <c r="BR57" s="1" t="s">
        <v>1469</v>
      </c>
      <c r="BS57" s="1">
        <v>16</v>
      </c>
      <c r="BT57" s="1"/>
      <c r="BU57" s="1" t="str">
        <f>HYPERLINK("https://nconnect.nicmar.ac.in/storage/profile/ProfilePhoto_H2550056_813276.jpg","Download")</f>
        <v>0</v>
      </c>
      <c r="BV57" s="1" t="s">
        <v>117</v>
      </c>
      <c r="BW57" s="3"/>
      <c r="BX57" s="4">
        <v>2</v>
      </c>
    </row>
    <row r="58" spans="1:76">
      <c r="A58" s="1" t="s">
        <v>76</v>
      </c>
      <c r="B58" s="1" t="s">
        <v>77</v>
      </c>
      <c r="C58" s="1" t="s">
        <v>1470</v>
      </c>
      <c r="D58" s="1" t="s">
        <v>1471</v>
      </c>
      <c r="E58" s="1"/>
      <c r="F58" s="1" t="s">
        <v>1472</v>
      </c>
      <c r="G58" s="1" t="s">
        <v>1473</v>
      </c>
      <c r="H58" s="1" t="s">
        <v>1474</v>
      </c>
      <c r="I58" s="1" t="s">
        <v>1475</v>
      </c>
      <c r="J58" s="1">
        <v>9493670296</v>
      </c>
      <c r="K58" s="1" t="s">
        <v>159</v>
      </c>
      <c r="L58" s="1" t="s">
        <v>1476</v>
      </c>
      <c r="M58" s="1" t="s">
        <v>997</v>
      </c>
      <c r="N58" s="1" t="s">
        <v>577</v>
      </c>
      <c r="O58" s="1" t="s">
        <v>1477</v>
      </c>
      <c r="P58" s="1" t="s">
        <v>127</v>
      </c>
      <c r="Q58" s="1" t="s">
        <v>1478</v>
      </c>
      <c r="R58" s="1" t="s">
        <v>1479</v>
      </c>
      <c r="S58" s="1">
        <v>9440913297</v>
      </c>
      <c r="T58" s="1" t="s">
        <v>1480</v>
      </c>
      <c r="U58" s="1" t="s">
        <v>1481</v>
      </c>
      <c r="V58" s="1">
        <v>7382766231</v>
      </c>
      <c r="W58" s="1" t="s">
        <v>95</v>
      </c>
      <c r="X58" s="1" t="s">
        <v>1482</v>
      </c>
      <c r="Y58" s="1" t="s">
        <v>170</v>
      </c>
      <c r="Z58" s="1" t="s">
        <v>171</v>
      </c>
      <c r="AA58" s="1" t="s">
        <v>1482</v>
      </c>
      <c r="AB58" s="1" t="s">
        <v>170</v>
      </c>
      <c r="AC58" s="1" t="s">
        <v>171</v>
      </c>
      <c r="AD58" s="1">
        <v>8.0</v>
      </c>
      <c r="AE58" s="1" t="s">
        <v>99</v>
      </c>
      <c r="AF58" s="1" t="s">
        <v>1483</v>
      </c>
      <c r="AG58" s="1" t="s">
        <v>1484</v>
      </c>
      <c r="AH58" s="1" t="s">
        <v>1485</v>
      </c>
      <c r="AI58" s="1" t="s">
        <v>1286</v>
      </c>
      <c r="AJ58" s="1">
        <v>74.1</v>
      </c>
      <c r="AK58" s="1">
        <v>7.8</v>
      </c>
      <c r="AL58" s="1" t="s">
        <v>313</v>
      </c>
      <c r="AM58" s="1" t="s">
        <v>1486</v>
      </c>
      <c r="AN58" s="1" t="s">
        <v>142</v>
      </c>
      <c r="AO58" s="1" t="s">
        <v>1487</v>
      </c>
      <c r="AP58" s="1" t="s">
        <v>1488</v>
      </c>
      <c r="AQ58" s="1">
        <v>80.1</v>
      </c>
      <c r="AR58" s="1"/>
      <c r="AS58" s="1"/>
      <c r="AT58" s="1"/>
      <c r="AU58" s="1"/>
      <c r="AV58" s="1"/>
      <c r="AW58" s="1"/>
      <c r="AX58" s="1"/>
      <c r="AY58" s="1" t="s">
        <v>144</v>
      </c>
      <c r="AZ58" s="1" t="s">
        <v>1489</v>
      </c>
      <c r="BA58" s="1" t="s">
        <v>146</v>
      </c>
      <c r="BB58" s="1" t="s">
        <v>111</v>
      </c>
      <c r="BC58" s="1" t="s">
        <v>286</v>
      </c>
      <c r="BD58" s="1" t="s">
        <v>905</v>
      </c>
      <c r="BE58" s="1">
        <v>65.4</v>
      </c>
      <c r="BF58" s="1"/>
      <c r="BG58" s="1"/>
      <c r="BH58" s="1"/>
      <c r="BI58" s="1"/>
      <c r="BJ58" s="1"/>
      <c r="BK58" s="1"/>
      <c r="BL58" s="1"/>
      <c r="BM58" s="1"/>
      <c r="BN58" s="1"/>
      <c r="BO58" s="1" t="s">
        <v>1490</v>
      </c>
      <c r="BP58" s="1" t="s">
        <v>1491</v>
      </c>
      <c r="BQ58" s="1" t="s">
        <v>1492</v>
      </c>
      <c r="BR58" s="1" t="s">
        <v>1493</v>
      </c>
      <c r="BS58" s="1">
        <v>8</v>
      </c>
      <c r="BT58" s="1"/>
      <c r="BU58" s="1" t="str">
        <f>HYPERLINK("https://nconnect.nicmar.ac.in/storage/profile/ProfilePhoto_H2550057_931278.jpg","Download")</f>
        <v>0</v>
      </c>
      <c r="BV58" s="1" t="s">
        <v>117</v>
      </c>
      <c r="BW58" s="3"/>
      <c r="BX58" s="4">
        <v>1</v>
      </c>
    </row>
    <row r="59" spans="1:76">
      <c r="A59" s="1" t="s">
        <v>76</v>
      </c>
      <c r="B59" s="1" t="s">
        <v>77</v>
      </c>
      <c r="C59" s="1" t="s">
        <v>1494</v>
      </c>
      <c r="D59" s="1" t="s">
        <v>1495</v>
      </c>
      <c r="E59" s="1" t="s">
        <v>1496</v>
      </c>
      <c r="F59" s="1" t="s">
        <v>1497</v>
      </c>
      <c r="G59" s="1" t="s">
        <v>1498</v>
      </c>
      <c r="H59" s="1" t="s">
        <v>1499</v>
      </c>
      <c r="I59" s="1" t="s">
        <v>1500</v>
      </c>
      <c r="J59" s="1">
        <v>6301524443</v>
      </c>
      <c r="K59" s="1" t="s">
        <v>85</v>
      </c>
      <c r="L59" s="1" t="s">
        <v>1501</v>
      </c>
      <c r="M59" s="1" t="s">
        <v>87</v>
      </c>
      <c r="N59" s="1" t="s">
        <v>1502</v>
      </c>
      <c r="O59" s="1" t="s">
        <v>1503</v>
      </c>
      <c r="P59" s="1" t="s">
        <v>90</v>
      </c>
      <c r="Q59" s="1" t="s">
        <v>1504</v>
      </c>
      <c r="R59" s="1" t="s">
        <v>1505</v>
      </c>
      <c r="S59" s="1">
        <v>9676328745</v>
      </c>
      <c r="T59" s="1" t="s">
        <v>1506</v>
      </c>
      <c r="U59" s="1" t="s">
        <v>1507</v>
      </c>
      <c r="V59" s="1">
        <v>9963525366</v>
      </c>
      <c r="W59" s="1" t="s">
        <v>132</v>
      </c>
      <c r="X59" s="1" t="s">
        <v>1508</v>
      </c>
      <c r="Y59" s="1" t="s">
        <v>1509</v>
      </c>
      <c r="Z59" s="1" t="s">
        <v>135</v>
      </c>
      <c r="AA59" s="1" t="s">
        <v>1508</v>
      </c>
      <c r="AB59" s="1" t="s">
        <v>1509</v>
      </c>
      <c r="AC59" s="1" t="s">
        <v>135</v>
      </c>
      <c r="AD59" s="1">
        <v>0.0</v>
      </c>
      <c r="AE59" s="1" t="s">
        <v>99</v>
      </c>
      <c r="AF59" s="1" t="s">
        <v>1510</v>
      </c>
      <c r="AG59" s="1" t="s">
        <v>1511</v>
      </c>
      <c r="AH59" s="1" t="s">
        <v>1287</v>
      </c>
      <c r="AI59" s="1" t="s">
        <v>1512</v>
      </c>
      <c r="AJ59" s="1">
        <v>75</v>
      </c>
      <c r="AK59" s="1">
        <v>7.5</v>
      </c>
      <c r="AL59" s="1" t="s">
        <v>1513</v>
      </c>
      <c r="AM59" s="1" t="s">
        <v>1514</v>
      </c>
      <c r="AN59" s="1" t="s">
        <v>142</v>
      </c>
      <c r="AO59" s="1" t="s">
        <v>284</v>
      </c>
      <c r="AP59" s="1" t="s">
        <v>429</v>
      </c>
      <c r="AQ59" s="1">
        <v>57</v>
      </c>
      <c r="AR59" s="1"/>
      <c r="AS59" s="1"/>
      <c r="AT59" s="1"/>
      <c r="AU59" s="1"/>
      <c r="AV59" s="1"/>
      <c r="AW59" s="1"/>
      <c r="AX59" s="1"/>
      <c r="AY59" s="1" t="s">
        <v>1515</v>
      </c>
      <c r="AZ59" s="1" t="s">
        <v>1516</v>
      </c>
      <c r="BA59" s="1" t="s">
        <v>146</v>
      </c>
      <c r="BB59" s="1" t="s">
        <v>111</v>
      </c>
      <c r="BC59" s="1" t="s">
        <v>1517</v>
      </c>
      <c r="BD59" s="1" t="s">
        <v>592</v>
      </c>
      <c r="BE59" s="1">
        <v>69</v>
      </c>
      <c r="BF59" s="1">
        <v>6.92</v>
      </c>
      <c r="BG59" s="1"/>
      <c r="BH59" s="1"/>
      <c r="BI59" s="1"/>
      <c r="BJ59" s="1"/>
      <c r="BK59" s="1"/>
      <c r="BL59" s="1"/>
      <c r="BM59" s="1"/>
      <c r="BN59" s="1"/>
      <c r="BO59" s="1" t="s">
        <v>1518</v>
      </c>
      <c r="BP59" s="1" t="s">
        <v>1519</v>
      </c>
      <c r="BQ59" s="1" t="s">
        <v>1520</v>
      </c>
      <c r="BR59" s="1" t="s">
        <v>1521</v>
      </c>
      <c r="BS59" s="1">
        <v>8</v>
      </c>
      <c r="BT59" s="1" t="s">
        <v>1522</v>
      </c>
      <c r="BU59" s="1" t="str">
        <f>HYPERLINK("https://nconnect.nicmar.ac.in/storage/profile/ProfilePhoto_H2550058_896157.jpg","Download")</f>
        <v>0</v>
      </c>
      <c r="BV59" s="1" t="s">
        <v>117</v>
      </c>
      <c r="BW59" s="3"/>
      <c r="BX59" s="4">
        <v>2</v>
      </c>
    </row>
    <row r="60" spans="1:76">
      <c r="A60" s="1" t="s">
        <v>76</v>
      </c>
      <c r="B60" s="1" t="s">
        <v>77</v>
      </c>
      <c r="C60" s="1" t="s">
        <v>1523</v>
      </c>
      <c r="D60" s="1" t="s">
        <v>1524</v>
      </c>
      <c r="E60" s="1"/>
      <c r="F60" s="1" t="s">
        <v>1525</v>
      </c>
      <c r="G60" s="1" t="s">
        <v>1526</v>
      </c>
      <c r="H60" s="1" t="s">
        <v>1527</v>
      </c>
      <c r="I60" s="1" t="s">
        <v>1528</v>
      </c>
      <c r="J60" s="1">
        <v>7799441321</v>
      </c>
      <c r="K60" s="1" t="s">
        <v>85</v>
      </c>
      <c r="L60" s="1" t="s">
        <v>1529</v>
      </c>
      <c r="M60" s="1" t="s">
        <v>87</v>
      </c>
      <c r="N60" s="1" t="s">
        <v>161</v>
      </c>
      <c r="O60" s="1" t="s">
        <v>1530</v>
      </c>
      <c r="P60" s="1" t="s">
        <v>90</v>
      </c>
      <c r="Q60" s="1" t="s">
        <v>1531</v>
      </c>
      <c r="R60" s="1" t="s">
        <v>1532</v>
      </c>
      <c r="S60" s="1">
        <v>9848636315</v>
      </c>
      <c r="T60" s="1" t="s">
        <v>278</v>
      </c>
      <c r="U60" s="1" t="s">
        <v>1533</v>
      </c>
      <c r="V60" s="1">
        <v>9014033929</v>
      </c>
      <c r="W60" s="1" t="s">
        <v>95</v>
      </c>
      <c r="X60" s="1" t="s">
        <v>1534</v>
      </c>
      <c r="Y60" s="1" t="s">
        <v>1535</v>
      </c>
      <c r="Z60" s="1" t="s">
        <v>135</v>
      </c>
      <c r="AA60" s="1" t="s">
        <v>1536</v>
      </c>
      <c r="AB60" s="1" t="s">
        <v>170</v>
      </c>
      <c r="AC60" s="1" t="s">
        <v>171</v>
      </c>
      <c r="AD60" s="1">
        <v>9.26</v>
      </c>
      <c r="AE60" s="1" t="s">
        <v>99</v>
      </c>
      <c r="AF60" s="1" t="s">
        <v>1537</v>
      </c>
      <c r="AG60" s="1" t="s">
        <v>1538</v>
      </c>
      <c r="AH60" s="1" t="s">
        <v>432</v>
      </c>
      <c r="AI60" s="1" t="s">
        <v>502</v>
      </c>
      <c r="AJ60" s="1">
        <v>97</v>
      </c>
      <c r="AK60" s="1">
        <v>9.7</v>
      </c>
      <c r="AL60" s="1"/>
      <c r="AM60" s="1"/>
      <c r="AN60" s="1"/>
      <c r="AO60" s="1"/>
      <c r="AP60" s="1"/>
      <c r="AQ60" s="1"/>
      <c r="AR60" s="1"/>
      <c r="AS60" s="1" t="s">
        <v>980</v>
      </c>
      <c r="AT60" s="1" t="s">
        <v>1539</v>
      </c>
      <c r="AU60" s="1" t="s">
        <v>102</v>
      </c>
      <c r="AV60" s="1" t="s">
        <v>1540</v>
      </c>
      <c r="AW60" s="1">
        <v>85.72</v>
      </c>
      <c r="AX60" s="1"/>
      <c r="AY60" s="1" t="s">
        <v>1541</v>
      </c>
      <c r="AZ60" s="1" t="s">
        <v>1542</v>
      </c>
      <c r="BA60" s="1" t="s">
        <v>317</v>
      </c>
      <c r="BB60" s="1" t="s">
        <v>1543</v>
      </c>
      <c r="BC60" s="1" t="s">
        <v>211</v>
      </c>
      <c r="BD60" s="1" t="s">
        <v>619</v>
      </c>
      <c r="BE60" s="1">
        <v>65.8</v>
      </c>
      <c r="BF60" s="1">
        <v>6.58</v>
      </c>
      <c r="BG60" s="1"/>
      <c r="BH60" s="1"/>
      <c r="BI60" s="1"/>
      <c r="BJ60" s="1"/>
      <c r="BK60" s="1"/>
      <c r="BL60" s="1"/>
      <c r="BM60" s="1"/>
      <c r="BN60" s="1"/>
      <c r="BO60" s="1" t="s">
        <v>1544</v>
      </c>
      <c r="BP60" s="1"/>
      <c r="BQ60" s="1"/>
      <c r="BR60" s="1" t="s">
        <v>1545</v>
      </c>
      <c r="BS60" s="1">
        <v>80</v>
      </c>
      <c r="BT60" s="1" t="s">
        <v>1546</v>
      </c>
      <c r="BU60" s="1" t="str">
        <f>HYPERLINK("https://nconnect.nicmar.ac.in/storage/profile/ProfilePhoto_H2550059_286935.jpg","Download")</f>
        <v>0</v>
      </c>
      <c r="BV60" s="1" t="s">
        <v>117</v>
      </c>
      <c r="BW60" s="3"/>
      <c r="BX60"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4" r:id="rId_hyperlink_42" tooltip="Download" display="Download"/>
    <hyperlink ref="BU45" r:id="rId_hyperlink_43" tooltip="Download" display="Download"/>
    <hyperlink ref="BU46" r:id="rId_hyperlink_44" tooltip="Download" display="Download"/>
    <hyperlink ref="BU47" r:id="rId_hyperlink_45" tooltip="Download" display="Download"/>
    <hyperlink ref="BU48" r:id="rId_hyperlink_46" tooltip="Download" display="Download"/>
    <hyperlink ref="BU49" r:id="rId_hyperlink_47" tooltip="Download" display="Download"/>
    <hyperlink ref="BU50" r:id="rId_hyperlink_48" tooltip="Download" display="Download"/>
    <hyperlink ref="BU51" r:id="rId_hyperlink_49" tooltip="Download" display="Download"/>
    <hyperlink ref="BU52" r:id="rId_hyperlink_50" tooltip="Download" display="Download"/>
    <hyperlink ref="BU53" r:id="rId_hyperlink_51" tooltip="Download" display="Download"/>
    <hyperlink ref="BU54" r:id="rId_hyperlink_52" tooltip="Download" display="Download"/>
    <hyperlink ref="BU55" r:id="rId_hyperlink_53" tooltip="Download" display="Download"/>
    <hyperlink ref="BU56" r:id="rId_hyperlink_54" tooltip="Download" display="Download"/>
    <hyperlink ref="BU57" r:id="rId_hyperlink_55" tooltip="Download" display="Download"/>
    <hyperlink ref="BU58" r:id="rId_hyperlink_56" tooltip="Download" display="Download"/>
    <hyperlink ref="BU59" r:id="rId_hyperlink_57" tooltip="Download" display="Download"/>
    <hyperlink ref="BU60" r:id="rId_hyperlink_58"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2026-10-16T15:19:38+05:30</dcterms:created>
  <dcterms:modified xsi:type="dcterms:W3CDTF">2026-10-16T15:19:38+05:30</dcterms:modified>
  <dc:title>Untitled Spreadsheet</dc:title>
  <dc:description/>
  <dc:subject/>
  <cp:keywords/>
  <cp:category/>
</cp:coreProperties>
</file>