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<sst xmlns="http://schemas.openxmlformats.org/spreadsheetml/2006/main" uniqueCount="1063">
  <si>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</si>
  <si>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</si>
  <si>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</si>
  <si>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</si>
  <si>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</si>
  <si>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</si>
  <si>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</si>
  <si>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</si>
  <si>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</si>
  <si>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</si>
  <si>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</si>
  <si>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</si>
  <si>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</si>
  <si>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</si>
  <si>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</si>
  <si>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</si>
  <si>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</si>
  <si>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</si>
  <si>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</si>
  <si>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</si>
  <si>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</si>
  <si>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</si>
  <si>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</si>
  <si>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</si>
  <si>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</si>
  <si>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</si>
  <si>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</si>
  <si>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</si>
  <si>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</si>
  <si>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</si>
  <si>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</si>
  <si>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</si>
  <si>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</si>
  <si>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</si>
  <si>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</si>
  <si>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</si>
  <si>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</si>
  <si>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</si>
  <si>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</si>
  <si>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</si>
  <si>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</si>
  <si>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</si>
  <si>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</si>
  <si>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</si>
  <si>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</si>
  <si>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</si>
  <si>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</si>
  <si>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</si>
  <si>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</si>
  <si>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</si>
  <si>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</si>
  <si>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</si>
  <si>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</si>
  <si>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</si>
  <si>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</si>
  <si>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</si>
  <si>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</si>
  <si>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</si>
  <si>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</si>
  <si>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</si>
  <si>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</si>
  <si>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</si>
  <si>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</si>
  <si>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</si>
  <si>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</si>
  <si>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</si>
  <si>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</si>
  <si>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</si>
  <si>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</si>
  <si>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</si>
  <si>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</si>
  <si>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</si>
  <si>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</si>
  <si>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</si>
  <si>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</si>
  <si>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</si>
  <si>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M.Tech-CTM</t>
  </si>
  <si>
    <t>2026-2028</t>
  </si>
  <si>
    <t>P26709001</t>
  </si>
  <si>
    <t>Sparsh</t>
  </si>
  <si>
    <t>Choubey</t>
  </si>
  <si>
    <t>Sparsh Choubey</t>
  </si>
  <si>
    <t>choubeysparsh@gmail.com</t>
  </si>
  <si>
    <t>P26709001@student.nicmar.ac.in</t>
  </si>
  <si>
    <t>Male</t>
  </si>
  <si>
    <t>22-Jun-2004</t>
  </si>
  <si>
    <t>Single</t>
  </si>
  <si>
    <t>Hindi,English</t>
  </si>
  <si>
    <t>Squash,Swimming,Travelling</t>
  </si>
  <si>
    <t>O+</t>
  </si>
  <si>
    <t>Ashok Choubey</t>
  </si>
  <si>
    <t>Sr. GM &amp; State Head – Shree Cement</t>
  </si>
  <si>
    <t>Ranju Choubey</t>
  </si>
  <si>
    <t>Homemaker</t>
  </si>
  <si>
    <t>D/104, Vaishnavi Hills Apartment, Waxpol Road, Behind Gumla Petrol Pump, Booty More</t>
  </si>
  <si>
    <t>Ranchi</t>
  </si>
  <si>
    <t>Jharkhand</t>
  </si>
  <si>
    <t>NA</t>
  </si>
  <si>
    <t xml:space="preserve">Delhi Public School, Greater Ranchi </t>
  </si>
  <si>
    <t>Central Board of Secondary Education, Delhi</t>
  </si>
  <si>
    <t>2019-Apr</t>
  </si>
  <si>
    <t>2020-Aug</t>
  </si>
  <si>
    <t>Vikas Vidyalaya, Ranchi</t>
  </si>
  <si>
    <t>Science (PCM)</t>
  </si>
  <si>
    <t>2021-May</t>
  </si>
  <si>
    <t>2022-Aug</t>
  </si>
  <si>
    <t xml:space="preserve">SRM University </t>
  </si>
  <si>
    <t>SRM Institute of Science and Technology, Kattankulathur</t>
  </si>
  <si>
    <t>Bachelor of Technology (B.Tech)</t>
  </si>
  <si>
    <t>Civil Engineering</t>
  </si>
  <si>
    <t>2026-May</t>
  </si>
  <si>
    <t>Site Analysis,Quality, Market survey, Project Management,autocad,MS Office</t>
  </si>
  <si>
    <t>JK Lakshmi Cement  | Internship Trainee | Delhi | Dec 2025 | Jan 2026 | 4 Weeks
Public Works Department (PWD) | Summer Intern | Imphal, Manipur | May 2025 | Jun 2025 | 4 Weeks
Larsen &amp; Toubro | Project Intern | Chennai, Tamil Nadu | Jun 2024 | Jul 2024 | 4 Weeks</t>
  </si>
  <si>
    <t>AI for Management &amp; Management support Specialization
CODETANTRA/ Programming for Problem Solving - 21CSSIOIJ</t>
  </si>
  <si>
    <t>Verified</t>
  </si>
  <si>
    <t>P26709002</t>
  </si>
  <si>
    <t>SHRIHARI</t>
  </si>
  <si>
    <t xml:space="preserve">RAVINDRA </t>
  </si>
  <si>
    <t>GOJE</t>
  </si>
  <si>
    <t>Shrihari Ravindra  Goje</t>
  </si>
  <si>
    <t>shriharigoje@gmail.com</t>
  </si>
  <si>
    <t>P26709002@student.nicmar.ac.in</t>
  </si>
  <si>
    <t>13-Jul-2004</t>
  </si>
  <si>
    <t>English,Hindi,Marathi</t>
  </si>
  <si>
    <t>Reading</t>
  </si>
  <si>
    <t>RAVINDRA GOJE</t>
  </si>
  <si>
    <t>RETIRED</t>
  </si>
  <si>
    <t>VIDYA GOJE</t>
  </si>
  <si>
    <t>HOME MAKER</t>
  </si>
  <si>
    <t>H. NO 5, GOJE BUILDING INDEPENDENCE ROAD, CAMP, BELAGAVI, KARNATAKA, 590001</t>
  </si>
  <si>
    <t>Belgaum</t>
  </si>
  <si>
    <t>Karnataka</t>
  </si>
  <si>
    <t>ST PAULS HIGH SCHOOL BELAGAVI</t>
  </si>
  <si>
    <t>KARNATAKA SECONDARY EDUCATION EXAMINATION BOARD</t>
  </si>
  <si>
    <t>2019-Jul</t>
  </si>
  <si>
    <t>2020-Jul</t>
  </si>
  <si>
    <t>GOVINDRAM SEKSARIA SCIENCE PU COLLEGE</t>
  </si>
  <si>
    <t xml:space="preserve">GOVT OF KARNATAKA DEPARTMENT OF PRE UNIVERSITY EDUCATION </t>
  </si>
  <si>
    <t>2021-Aug</t>
  </si>
  <si>
    <t>Visvesvaraya Technological University (VTU)</t>
  </si>
  <si>
    <t>Jain College of Engineering Belagavi</t>
  </si>
  <si>
    <t>Bachelor of Engineering (B.E.)</t>
  </si>
  <si>
    <t>2022-Nov</t>
  </si>
  <si>
    <t>2026-Mar</t>
  </si>
  <si>
    <t>AutoCAD, MS Office, MS Project,Sktechup</t>
  </si>
  <si>
    <t>P26709003</t>
  </si>
  <si>
    <t>Prashant</t>
  </si>
  <si>
    <t>Yadav</t>
  </si>
  <si>
    <t>Prashant Yadav</t>
  </si>
  <si>
    <t>prashantyd781@gmail.com</t>
  </si>
  <si>
    <t>P26709003@student.nicmar.ac.in</t>
  </si>
  <si>
    <t>10-Nov-2004</t>
  </si>
  <si>
    <t>English, Hindi</t>
  </si>
  <si>
    <t>Reading,Gym,Doodling</t>
  </si>
  <si>
    <t>Rajesh Kumar Yadav</t>
  </si>
  <si>
    <t>Private Job</t>
  </si>
  <si>
    <t>Surmila Yadav</t>
  </si>
  <si>
    <t>Housewife</t>
  </si>
  <si>
    <t>Ashok Nagar Etawah</t>
  </si>
  <si>
    <t>Etawah</t>
  </si>
  <si>
    <t>Uttar Pradesh</t>
  </si>
  <si>
    <t>Delhi Public School Etawah</t>
  </si>
  <si>
    <t>Central Board of Secondary Education</t>
  </si>
  <si>
    <t>2020-May</t>
  </si>
  <si>
    <t>2021-Apr</t>
  </si>
  <si>
    <t>2022-May</t>
  </si>
  <si>
    <t>Shiv Nadar University</t>
  </si>
  <si>
    <t>AutoCAD, Revit,Staad pro</t>
  </si>
  <si>
    <t>Sanrachna Prahari Pvt Ltd (SPPL India) | Civil Engineering Intern | IIT Delhi | May 2025 | Aug 2025 | 11 Weeks
Cortex Construction Solutions | Civil Engineering Intern | New Delhi | Jan 2025 | Feb 2025 | 5 Weeks</t>
  </si>
  <si>
    <t>Introduction to AI for management professionals</t>
  </si>
  <si>
    <t>P26709004</t>
  </si>
  <si>
    <t>Srivishnu</t>
  </si>
  <si>
    <t>R</t>
  </si>
  <si>
    <t>S</t>
  </si>
  <si>
    <t>Srivishnu R S</t>
  </si>
  <si>
    <t>srivishnu.official28@gmail.com</t>
  </si>
  <si>
    <t>P26709004@student.nicmar.ac.in</t>
  </si>
  <si>
    <t>28-Oct-2004</t>
  </si>
  <si>
    <t>English,Tamil</t>
  </si>
  <si>
    <t>Dance,football,snooker,pickle ball</t>
  </si>
  <si>
    <t>Late Sekar K N R</t>
  </si>
  <si>
    <t>Contractor</t>
  </si>
  <si>
    <t>Rama P</t>
  </si>
  <si>
    <t>Teacher</t>
  </si>
  <si>
    <t>A/51 794, Sekilar street, Vetuvasathi variyam, Kumbakonam thaluka,
Annalagraharam, Tamilnadu-612401</t>
  </si>
  <si>
    <t>Thanjavur</t>
  </si>
  <si>
    <t>Tamil Nadu</t>
  </si>
  <si>
    <t>DR.G.S.Kalyanasundaram memorial school</t>
  </si>
  <si>
    <t>CBSE</t>
  </si>
  <si>
    <t>SASTRA DEEMED TO BE UNIVERSITY</t>
  </si>
  <si>
    <t>SASTRA DEEMED TO BE UNIVERSITY, TAMILNADU</t>
  </si>
  <si>
    <t>2022-Sep</t>
  </si>
  <si>
    <t>AutoCAD, Revit</t>
  </si>
  <si>
    <t>GIRI HOMES | Site Engineer | KUMBAKONAM | May 2024 | Jun 2024 | 4 Weeks</t>
  </si>
  <si>
    <t>Autodesk Revit - Beginner to Intermediate level</t>
  </si>
  <si>
    <t>P26709005</t>
  </si>
  <si>
    <t>Chandru</t>
  </si>
  <si>
    <t>K</t>
  </si>
  <si>
    <t>Chandru K</t>
  </si>
  <si>
    <t>chandru7kannan7@gmail.com</t>
  </si>
  <si>
    <t>P26709005@student.nicmar.ac.in</t>
  </si>
  <si>
    <t>14-Nov-2004</t>
  </si>
  <si>
    <t>English</t>
  </si>
  <si>
    <t>Music</t>
  </si>
  <si>
    <t>B+</t>
  </si>
  <si>
    <t>4539 1660 4914</t>
  </si>
  <si>
    <t>Kannan S</t>
  </si>
  <si>
    <t xml:space="preserve">Buisness </t>
  </si>
  <si>
    <t>Vasanthi K</t>
  </si>
  <si>
    <t>Home maker</t>
  </si>
  <si>
    <t>A1 green park apartment,visalakshipuram,madurai 625014</t>
  </si>
  <si>
    <t>Madurai</t>
  </si>
  <si>
    <t>Mahatma Montessori Matriculation Higher Secondary School</t>
  </si>
  <si>
    <t>Tamil Nadu State Board</t>
  </si>
  <si>
    <t>2019-Jun</t>
  </si>
  <si>
    <t>Computer Science (CS)</t>
  </si>
  <si>
    <t>2021-Jun</t>
  </si>
  <si>
    <t>Anna University</t>
  </si>
  <si>
    <t>Mepco Schlenk Engineering College Post, Sivakasi, Virudhunagar District, Tamil Nadu - 626005, India</t>
  </si>
  <si>
    <t>2022-Oct</t>
  </si>
  <si>
    <t>2026-Apr</t>
  </si>
  <si>
    <t>AutoCAD, MS Office, MS Project, Primavera,Excel,staadpro</t>
  </si>
  <si>
    <t>P26709006</t>
  </si>
  <si>
    <t>ANIRUDH</t>
  </si>
  <si>
    <t>B</t>
  </si>
  <si>
    <t>Anirudh B</t>
  </si>
  <si>
    <t>anirudhbarki@gmail.com</t>
  </si>
  <si>
    <t>P26709006@student.nicmar.ac.in</t>
  </si>
  <si>
    <t>31-Oct-2002</t>
  </si>
  <si>
    <t>English ,hindi,kannada,telgu</t>
  </si>
  <si>
    <t>Music, fitness</t>
  </si>
  <si>
    <t>RAGHUNATH PRASAD B A</t>
  </si>
  <si>
    <t>MECHNICAL ENGINEER</t>
  </si>
  <si>
    <t>MANJULA B</t>
  </si>
  <si>
    <t>HOUSEWIFE</t>
  </si>
  <si>
    <t>#303, 3rd Floor, Annai Residency, 4th main, T C palya main road, Hoysala nagar, Bangalore, Karnataka -560016</t>
  </si>
  <si>
    <t>Bangalore Urban</t>
  </si>
  <si>
    <t>AMARA JYOTHI PUBLIC SCHOOL</t>
  </si>
  <si>
    <t>CENTRAL BOARD OF SECONDARY EXAMINATION , DELHI</t>
  </si>
  <si>
    <t>2017-Apr</t>
  </si>
  <si>
    <t>2018-May</t>
  </si>
  <si>
    <t>NARAYANA PU COLLEGE</t>
  </si>
  <si>
    <t>DEPARTMENT OF PRE-UNIVERSITY EDUCATION , KARNATAKA</t>
  </si>
  <si>
    <t>Science (PCMB)</t>
  </si>
  <si>
    <t>2020-Mar</t>
  </si>
  <si>
    <t>VISVESVARAYA TECHNOLOGICAL UNIVERSITY, BELAGAVI</t>
  </si>
  <si>
    <t>CAMBRIDGE INSTITUTE OF TECHNOLOGY, BANGALORE</t>
  </si>
  <si>
    <t>2024-Aug</t>
  </si>
  <si>
    <t>AUTO CAD ,MS OFFICE,PROJECT MANAGEMENT,REVIT</t>
  </si>
  <si>
    <t>Urban Vault | Project manager | BANGALORE | Jul 2024 | Jun 2026 | 1 Years, 11 Months, 2 Days | 6.5</t>
  </si>
  <si>
    <t>23 month(s)</t>
  </si>
  <si>
    <t>ALCON CONSULTING ENGINEERS (INDIA) PRIVATE LIMITED | INTERN | BANGALORE | Feb 2024 | Mar 2024 | 4 Weeks</t>
  </si>
  <si>
    <t>P26709007</t>
  </si>
  <si>
    <t>Arjun</t>
  </si>
  <si>
    <t>D</t>
  </si>
  <si>
    <t>Arjun D</t>
  </si>
  <si>
    <t>dhuvoorarjun@gmail.com</t>
  </si>
  <si>
    <t>P26709007@student.nicmar.ac.in</t>
  </si>
  <si>
    <t>07-Jun-2004</t>
  </si>
  <si>
    <t>English,hindi,tamil,telugu,french</t>
  </si>
  <si>
    <t>Reading novels,Music ,football,gym</t>
  </si>
  <si>
    <t>A+</t>
  </si>
  <si>
    <t>D B Madhusudhan</t>
  </si>
  <si>
    <t>Retired</t>
  </si>
  <si>
    <t>R Sreelekha</t>
  </si>
  <si>
    <t>School Headmistress</t>
  </si>
  <si>
    <t>Block-8, 3B, Asvini Amarisa appts, Kalasathamman Koil street, Ramapuram, Chennai - 89</t>
  </si>
  <si>
    <t>Chennai</t>
  </si>
  <si>
    <t xml:space="preserve">Lalaji Memorial Omega International School </t>
  </si>
  <si>
    <t>CBSE, Chennai, Tamil Nadu</t>
  </si>
  <si>
    <t>Shiv Nadar University, Greater Noida, NCR, Uttar Pradesh</t>
  </si>
  <si>
    <t>AutoCAD,Revit,Excel,STAADPro,Python,MS Office</t>
  </si>
  <si>
    <t>L&amp;T | Summer Intern  | Chennai, Tamil Nadu | May 2025 | Jul 2025 | 9 Weeks
DBM Vircon | Summer Intern | Chennai, India | May 2024 | Jul 2024 | 9 Weeks</t>
  </si>
  <si>
    <t>Construction Project Management
AI for Management &amp; Management support Specialization
NCC
Student Conference on Paris Agreement</t>
  </si>
  <si>
    <t>P26709008</t>
  </si>
  <si>
    <t>Aditya</t>
  </si>
  <si>
    <t>Singare</t>
  </si>
  <si>
    <t>Aditya Singare</t>
  </si>
  <si>
    <t>singareaditya007@gmail.com</t>
  </si>
  <si>
    <t>P26709008@student.nicmar.ac.in</t>
  </si>
  <si>
    <t>08-Jan-2004</t>
  </si>
  <si>
    <t>Hindi English Marathi</t>
  </si>
  <si>
    <t xml:space="preserve">Reading, Cricket ,Photography </t>
  </si>
  <si>
    <t>689749656949A</t>
  </si>
  <si>
    <t>Rajkumar Singare</t>
  </si>
  <si>
    <t>Central gov. Officer</t>
  </si>
  <si>
    <t>Sheetal Singare</t>
  </si>
  <si>
    <t>E-404, Gera World of Joy, Upper Kharadi</t>
  </si>
  <si>
    <t>Pune</t>
  </si>
  <si>
    <t>Maharashtra</t>
  </si>
  <si>
    <t xml:space="preserve">St. joseph's convent </t>
  </si>
  <si>
    <t>2018-Jun</t>
  </si>
  <si>
    <t>Bonnie Foi Co-Ed School</t>
  </si>
  <si>
    <t>Rajiv Gandhi Prodyougiki Vishwavidhyala</t>
  </si>
  <si>
    <t>Lakshmi Narain College of Technology</t>
  </si>
  <si>
    <t>AutoCad, MS Office</t>
  </si>
  <si>
    <t>Dallu Construction Company | Summer Intern | Bhopal | Aug 2024 | Sep 2024 | 2 Weeks</t>
  </si>
  <si>
    <t>Site Visit to Indira Sagar Dam
AI for Management And Management Support</t>
  </si>
  <si>
    <t>P26709009</t>
  </si>
  <si>
    <t>Koli</t>
  </si>
  <si>
    <t>Kishor</t>
  </si>
  <si>
    <t>Koli Aditya Kishor</t>
  </si>
  <si>
    <t>koliaditya303@gmail.com</t>
  </si>
  <si>
    <t>P26709009@student.nicmar.ac.in</t>
  </si>
  <si>
    <t>13-Apr-2004</t>
  </si>
  <si>
    <t>Marathi,English, Hindi</t>
  </si>
  <si>
    <t>Sports, Cooking</t>
  </si>
  <si>
    <t>Kishor Damodar Koli</t>
  </si>
  <si>
    <t>Civil Contractor ( Deceased )</t>
  </si>
  <si>
    <t>Pooja Kishor Koli</t>
  </si>
  <si>
    <t>Matoshri, At - Koliwada, Tal-Pen, Dist-Raigad, Pen-402107.</t>
  </si>
  <si>
    <t>Raigad</t>
  </si>
  <si>
    <t>Carmel High School, Pen</t>
  </si>
  <si>
    <t>Maharashtra State Board Of Secondary and Higher Secondary Education, Pune</t>
  </si>
  <si>
    <t xml:space="preserve">Diploma in Civil Engineering </t>
  </si>
  <si>
    <t>Government Polytechnic, Pen</t>
  </si>
  <si>
    <t>2020-Jun</t>
  </si>
  <si>
    <t>2023-May</t>
  </si>
  <si>
    <t>University of Mumbai</t>
  </si>
  <si>
    <t>Datta Meghe College of Engineering, Airoli, Navi-Mumbai</t>
  </si>
  <si>
    <t>2023-Jun</t>
  </si>
  <si>
    <t>Autocad,MS Word,MS Excel,MS PowerPoint</t>
  </si>
  <si>
    <t>P26709010</t>
  </si>
  <si>
    <t xml:space="preserve">Om </t>
  </si>
  <si>
    <t xml:space="preserve">Vijay </t>
  </si>
  <si>
    <t>Chaudhari</t>
  </si>
  <si>
    <t>Om  Vijay  Chaudhari</t>
  </si>
  <si>
    <t>omchaudhari312@gmail.com</t>
  </si>
  <si>
    <t>P26709010@student.nicmar.ac.in</t>
  </si>
  <si>
    <t>03-Dec-2003</t>
  </si>
  <si>
    <t>Marathi,Hindi,English</t>
  </si>
  <si>
    <t>Music,bike ride</t>
  </si>
  <si>
    <t>AB+</t>
  </si>
  <si>
    <t>Vijay Dattatrey Chaudhari</t>
  </si>
  <si>
    <t xml:space="preserve">Business </t>
  </si>
  <si>
    <t>Minakshi Vijay Chaudhari</t>
  </si>
  <si>
    <t xml:space="preserve">Housewife </t>
  </si>
  <si>
    <t xml:space="preserve">Prerna Housing Society House No. 5 Behind New Bus Stand Bodakenagar Junnar </t>
  </si>
  <si>
    <t>S.B.P. Vidyalaya Junnar, Pune</t>
  </si>
  <si>
    <t xml:space="preserve">Maharastra State Board Of Secondary And Higher Secondary Education, Pune </t>
  </si>
  <si>
    <t>2014-Jun</t>
  </si>
  <si>
    <t xml:space="preserve">S.S.C. Junior College Junnar, Pune </t>
  </si>
  <si>
    <t>2020-Sep</t>
  </si>
  <si>
    <t>2022-Mar</t>
  </si>
  <si>
    <t xml:space="preserve">Shivaji University, Kolhapur </t>
  </si>
  <si>
    <t xml:space="preserve">Walchand College Of Engineering,Sangli </t>
  </si>
  <si>
    <t>AutoCAD,MS Project,MS Excel,MS Word,MS Powerpoint</t>
  </si>
  <si>
    <t>P26709011</t>
  </si>
  <si>
    <t>Ankita</t>
  </si>
  <si>
    <t>Kumari</t>
  </si>
  <si>
    <t>Ankita Kumari</t>
  </si>
  <si>
    <t>P26709011@student.nicmar.ac.in</t>
  </si>
  <si>
    <t>Female</t>
  </si>
  <si>
    <t>21-Nov-2001</t>
  </si>
  <si>
    <t>Sports,Music,Travelling</t>
  </si>
  <si>
    <t>Paras Kumar</t>
  </si>
  <si>
    <t>Business</t>
  </si>
  <si>
    <t>Madhubala Kumari</t>
  </si>
  <si>
    <t>Home Maker</t>
  </si>
  <si>
    <t>B103, Vishwanath Apartment, Devimanadap Road, Piska More, Raut Road, Ranchi, 834005</t>
  </si>
  <si>
    <t>DAV Public School</t>
  </si>
  <si>
    <t>Central Board Of Secondary Education, Ranchi/ Jharkhand</t>
  </si>
  <si>
    <t>2017-May</t>
  </si>
  <si>
    <t>ST Johns SR Sec School</t>
  </si>
  <si>
    <t>Central Board Of Secondary Education, Kota/ Rajasthan</t>
  </si>
  <si>
    <t>2019-May</t>
  </si>
  <si>
    <t>2020-Oct</t>
  </si>
  <si>
    <t>KIIT University</t>
  </si>
  <si>
    <t>Kalinga Institute OF Industrial Technology, Bhubaneswar/ Odisha</t>
  </si>
  <si>
    <t>2024-May</t>
  </si>
  <si>
    <t>MS Office,AutoCAD,Python Language Basic</t>
  </si>
  <si>
    <t>Pending</t>
  </si>
  <si>
    <t>P26709012</t>
  </si>
  <si>
    <t>Sahil</t>
  </si>
  <si>
    <t>Singh</t>
  </si>
  <si>
    <t>Sahil Singh</t>
  </si>
  <si>
    <t>sahilsingh1404@gmail.com</t>
  </si>
  <si>
    <t>P26709012@student.nicmar.ac.in</t>
  </si>
  <si>
    <t>14-Jan-2002</t>
  </si>
  <si>
    <t>Hindi, English</t>
  </si>
  <si>
    <t>Reading,Playing Cricket</t>
  </si>
  <si>
    <t>Sanjay Kumar</t>
  </si>
  <si>
    <t>Subhashini</t>
  </si>
  <si>
    <t>Rajopatti, Sitamarhi</t>
  </si>
  <si>
    <t>Sitamarhi</t>
  </si>
  <si>
    <t>Bihar</t>
  </si>
  <si>
    <t>N.S DAV Public School</t>
  </si>
  <si>
    <t>Central Board Of Secondary Education</t>
  </si>
  <si>
    <t>2016-Apr</t>
  </si>
  <si>
    <t>2018-Apr</t>
  </si>
  <si>
    <t>Maulana Abul Kalam Azad University of Technology, West Bengal</t>
  </si>
  <si>
    <t>Haldia Institute of Technology</t>
  </si>
  <si>
    <t>2024-Jul</t>
  </si>
  <si>
    <t>Autocad,M.S Office</t>
  </si>
  <si>
    <t>Haldia Municipality | Site Engineer | Haldia ,(West Bengal) | May 2023 | Jun 2023 | 4 Weeks</t>
  </si>
  <si>
    <t>Proficient in Autocad</t>
  </si>
  <si>
    <t>P26709013</t>
  </si>
  <si>
    <t>Ananya</t>
  </si>
  <si>
    <t xml:space="preserve">K H </t>
  </si>
  <si>
    <t xml:space="preserve">Ananya K H </t>
  </si>
  <si>
    <t>P26709013@student.nicmar.ac.in</t>
  </si>
  <si>
    <t>13-Jan-2003</t>
  </si>
  <si>
    <t>Kannada, Hindi, English</t>
  </si>
  <si>
    <t xml:space="preserve">Dancing </t>
  </si>
  <si>
    <t xml:space="preserve">Hanumanthappa K P </t>
  </si>
  <si>
    <t>Retired government servant</t>
  </si>
  <si>
    <t>Bharathi Hanumanthappa</t>
  </si>
  <si>
    <t>home maker</t>
  </si>
  <si>
    <t>Shri Manjunatha nilaya, Mahalakshmi nagara 2nd main 2nd cross, Batwadi, Tumakuru. 572103</t>
  </si>
  <si>
    <t>Tumkur</t>
  </si>
  <si>
    <t>Maruthi International High School</t>
  </si>
  <si>
    <t>Karnataka Secondary Education Examination Board, Karnataka</t>
  </si>
  <si>
    <t>2008-Mar</t>
  </si>
  <si>
    <t>Saptagiri Comp PU college</t>
  </si>
  <si>
    <t>Department of Pre-University education, Karnataka</t>
  </si>
  <si>
    <t>2021-Jul</t>
  </si>
  <si>
    <t>Visvesvaraya Technological University</t>
  </si>
  <si>
    <t>Siddaganga Institute of Technology</t>
  </si>
  <si>
    <t>2021-Nov</t>
  </si>
  <si>
    <t>2025-Jul</t>
  </si>
  <si>
    <t>AutoCAD</t>
  </si>
  <si>
    <t>Sudha Consulting Engineers  | Civil Engineering Intern | Tumakuru, Karnataka  | Jul 2025 | Jul 2026 | 51 Weeks</t>
  </si>
  <si>
    <t>P26709014</t>
  </si>
  <si>
    <t>Samyak</t>
  </si>
  <si>
    <t>Shekhar</t>
  </si>
  <si>
    <t>Samyak Shekhar</t>
  </si>
  <si>
    <t>samyakshekhar99@gmail.com</t>
  </si>
  <si>
    <t>P26709014@student.nicmar.ac.in</t>
  </si>
  <si>
    <t>19-Sep-2004</t>
  </si>
  <si>
    <t>English,Hindi</t>
  </si>
  <si>
    <t>Running,Reading,Hockey,Boxing</t>
  </si>
  <si>
    <t>Birendra Kumar Singh</t>
  </si>
  <si>
    <t>Engineer</t>
  </si>
  <si>
    <t>Anjana Kumari</t>
  </si>
  <si>
    <t>House No. 590, Road No. 6, Nehru Nagar, Patliputra Colony, Patna</t>
  </si>
  <si>
    <t>Patna</t>
  </si>
  <si>
    <t>D.A.V. Public School</t>
  </si>
  <si>
    <t>2010-Jan</t>
  </si>
  <si>
    <t>Himalyan International School</t>
  </si>
  <si>
    <t>2022-Jul</t>
  </si>
  <si>
    <t>Manipal Academy of Higher Education, Manipal</t>
  </si>
  <si>
    <t>Manipal Institute of Technology, Manipal</t>
  </si>
  <si>
    <t>2026-Aug</t>
  </si>
  <si>
    <t>Aarvee Associates | Summer Intern | Saharnpur | Jun 2025 | Jul 2026 | 58 Weeks
Public Works Department | Intern | Imphal | Jan 2026 | Jun 2026 | 21 Weeks</t>
  </si>
  <si>
    <t>P26709015</t>
  </si>
  <si>
    <t xml:space="preserve">Sarang </t>
  </si>
  <si>
    <t>Hitesh</t>
  </si>
  <si>
    <t>Chaniyara</t>
  </si>
  <si>
    <t>Sarang  Hitesh Chaniyara</t>
  </si>
  <si>
    <t>sarangchaniyara993@gmail.com</t>
  </si>
  <si>
    <t>P26709015@student.nicmar.ac.in</t>
  </si>
  <si>
    <t>09-Sep-2003</t>
  </si>
  <si>
    <t>Hindi, English,Gujarati</t>
  </si>
  <si>
    <t>Workout, Sports</t>
  </si>
  <si>
    <t>Hitesh Bhagvanjibhai Chaniyara</t>
  </si>
  <si>
    <t>Bhavisha Hitesh Chaniyara</t>
  </si>
  <si>
    <t>24, Iscon Greens bunglows, Nr. Iscon Flower, Ghuma</t>
  </si>
  <si>
    <t>Ahmedabad</t>
  </si>
  <si>
    <t>Gujarat</t>
  </si>
  <si>
    <t>The New Tulip International School</t>
  </si>
  <si>
    <t>2022-Jun</t>
  </si>
  <si>
    <t>Pandit Deendayal Energy University</t>
  </si>
  <si>
    <t>Pandit Deendayal Energy University, Gandhinagar</t>
  </si>
  <si>
    <t>AutoCAS,EnergyPlus,Solidworks,ProjectLibre</t>
  </si>
  <si>
    <t>P26709016</t>
  </si>
  <si>
    <t>Sanjay Kaarthik</t>
  </si>
  <si>
    <t>Sanjay Kaarthik S</t>
  </si>
  <si>
    <t>sanjaykaarthik@gmail.com</t>
  </si>
  <si>
    <t>P26709016@student.nicmar.ac.in</t>
  </si>
  <si>
    <t>20-Dec-2004</t>
  </si>
  <si>
    <t>Tamil,Hindi,English</t>
  </si>
  <si>
    <t>Cricket,Baking</t>
  </si>
  <si>
    <t>Subramaniam R</t>
  </si>
  <si>
    <t>Road contractor</t>
  </si>
  <si>
    <t>Maheswari S</t>
  </si>
  <si>
    <t>103,Nallappanagar,Mahalingapuram,Pollachi,Coimbatore-642002</t>
  </si>
  <si>
    <t>Coimbatore</t>
  </si>
  <si>
    <t>ARB International School</t>
  </si>
  <si>
    <t xml:space="preserve">CBSE </t>
  </si>
  <si>
    <t>PSG College of Technology</t>
  </si>
  <si>
    <t>Anna University, Chennai</t>
  </si>
  <si>
    <t>AutoCAD,MS excel,Python,MySQL,Ms Office,Staadpro</t>
  </si>
  <si>
    <t>Entrepreneurship and Society: Ideas, Opportunities and Value Creation</t>
  </si>
  <si>
    <t>P26709017</t>
  </si>
  <si>
    <t>Fahad</t>
  </si>
  <si>
    <t>Sirajuddin</t>
  </si>
  <si>
    <t>Mujawar</t>
  </si>
  <si>
    <t>Fahad Sirajuddin Mujawar</t>
  </si>
  <si>
    <t>mujawarfahad28@gmail.com</t>
  </si>
  <si>
    <t>P26709017@student.nicmar.ac.in</t>
  </si>
  <si>
    <t>15-Jun-2003</t>
  </si>
  <si>
    <t>Swimming, Playing Cricket,Kick Boxing</t>
  </si>
  <si>
    <t xml:space="preserve">Mujawar Sirajuddin </t>
  </si>
  <si>
    <t>0000000000</t>
  </si>
  <si>
    <t>Expired</t>
  </si>
  <si>
    <t>Mujawar Safiya Sirajuddin</t>
  </si>
  <si>
    <t>Professor</t>
  </si>
  <si>
    <t>102 Vihang Co Operative Hsc Behind Kokan Bank Dudh Naka Kalyan West 421301</t>
  </si>
  <si>
    <t>Thane</t>
  </si>
  <si>
    <t>Alfa English High School</t>
  </si>
  <si>
    <t>Maharashtra State Board of Secondary and Higher Secondary Education Pune Maharashtra</t>
  </si>
  <si>
    <t>2019-Mar</t>
  </si>
  <si>
    <t xml:space="preserve">Diploma In Civil Engineering </t>
  </si>
  <si>
    <t>Government Polytecnic Thane Maharashtra</t>
  </si>
  <si>
    <t>M.H Saboo Siddik College Of Engineering,Byculla,Mumbai</t>
  </si>
  <si>
    <t>2025-May</t>
  </si>
  <si>
    <t>Autocad,Ms Excel,Ms Word,Ms PowerPoint</t>
  </si>
  <si>
    <t>Anjuman I Islam Secretariat Head Office Mumbai | Site Supervisor  | Mumbai | Jul 2025 | May 2026 | 0 Years, 10 Months, 21 Days | 3.6</t>
  </si>
  <si>
    <t>10 month(s)</t>
  </si>
  <si>
    <t>Hindustan Construction Company Hyundai Development Corporation  | Civil Engineer  | Worli Mumbai | Jun 2023 | Jul 2023 | 5 Weeks</t>
  </si>
  <si>
    <t>CIIA 3 (Innovation Project Presentatition)
Smart India Hackathon
Innovative Ideas Generation Competition 
Technical Paper Presentation 
Institute of Engineer India (Student Chapter)
Bridge the Gap
Mini Major Project Competition 
Event Organizer
Construction cost Estimation and Cost Control
AI for Management &amp; Management support Specialization
Treasure Hunt</t>
  </si>
  <si>
    <t>P26709018</t>
  </si>
  <si>
    <t>Malav</t>
  </si>
  <si>
    <t>Mehul</t>
  </si>
  <si>
    <t>Shah</t>
  </si>
  <si>
    <t>Malav Mehul Shah</t>
  </si>
  <si>
    <t>malavshah3107@gmail.com</t>
  </si>
  <si>
    <t>P26709018@student.nicmar.ac.in</t>
  </si>
  <si>
    <t>31-Jul-2003</t>
  </si>
  <si>
    <t>Gujrati,English,Hindi</t>
  </si>
  <si>
    <t>Reading,singing,sports</t>
  </si>
  <si>
    <t>Mehul Bharatbhai Shah</t>
  </si>
  <si>
    <t>Job</t>
  </si>
  <si>
    <t>Parul Mehul Shah</t>
  </si>
  <si>
    <t>House wife</t>
  </si>
  <si>
    <t>305,Opera Flat, new vikas gruh road, paldi.</t>
  </si>
  <si>
    <t>Nirman High School</t>
  </si>
  <si>
    <t>Gujrat Secondary and Higher Secondary Education Board, Gandhinagar</t>
  </si>
  <si>
    <t>2008-Jun</t>
  </si>
  <si>
    <t>Nirma University Ahmedabad</t>
  </si>
  <si>
    <t>AutoCAD,MS project,MS office</t>
  </si>
  <si>
    <t>P26709019</t>
  </si>
  <si>
    <t>RAVAL</t>
  </si>
  <si>
    <t>RUCHIK</t>
  </si>
  <si>
    <t>JAYDEEP</t>
  </si>
  <si>
    <t>Raval Ruchik Jaydeep</t>
  </si>
  <si>
    <t>ravalruchik1@gmail.com</t>
  </si>
  <si>
    <t>P26709019@student.nicmar.ac.in</t>
  </si>
  <si>
    <t>02-Feb-2005</t>
  </si>
  <si>
    <t>Hindi, English, Gujarati</t>
  </si>
  <si>
    <t>Chess,Photography,Music,Reading,Cricket</t>
  </si>
  <si>
    <t>Jaydeep J Raval</t>
  </si>
  <si>
    <t>Meghna J Raval</t>
  </si>
  <si>
    <t>Block. no. 1, Siddhi Vinayak Appt., Sadguru Colony, Opp. Coach House, Patel Colony, Jamnagar, Gujarat - 361008</t>
  </si>
  <si>
    <t>Jamnagar</t>
  </si>
  <si>
    <t>Shree Satya Sai Vidyalaya</t>
  </si>
  <si>
    <t>Gujarat Secondary and Higher Secondary Board</t>
  </si>
  <si>
    <t>Government Polytechnic Jamnagar, Gujarat</t>
  </si>
  <si>
    <t>Gujarat Technological University</t>
  </si>
  <si>
    <t>Birla Vishwakarma Mahavidyalaya Engineering College, V.V.Nagar, Anand, Gujarat</t>
  </si>
  <si>
    <t>2026-Jun</t>
  </si>
  <si>
    <t>AutoCAD 2D,Revit,Civil 3D,Infraworks,MS Project,MS Office,Primavera,QGIS</t>
  </si>
  <si>
    <t>Gujarat Technological University | Internship - Flyover Bridge Construction | Malaysia | Jul 2025 | Jul 2025 | 2 Weeks
Jamnagar Municipal Corporation  | Internship - Lalpur Bypass Junction Flyover Bridge   | Jamnagar  | May 2025 | Jun 2025 | 1 Weeks</t>
  </si>
  <si>
    <t xml:space="preserve"> International Experience Program (IEP) – INTI International University, Malaysia | July–August 2025
Participated in 2nd National Symposium – “Civil Infrastructure World: 2030”</t>
  </si>
  <si>
    <t>P26709020</t>
  </si>
  <si>
    <t>Siddharth</t>
  </si>
  <si>
    <t>Ramdas</t>
  </si>
  <si>
    <t>Shinde</t>
  </si>
  <si>
    <t>Siddharth Ramdas Shinde</t>
  </si>
  <si>
    <t>siddharthshinde2505@gmail.com</t>
  </si>
  <si>
    <t>P26709020@student.nicmar.ac.in</t>
  </si>
  <si>
    <t>25-May-2004</t>
  </si>
  <si>
    <t>Playing sports reading books</t>
  </si>
  <si>
    <t>Retired Govt officer</t>
  </si>
  <si>
    <t>Sandhya</t>
  </si>
  <si>
    <t>A Wing 201/2 Girija Building Neelkanth Heights Society Pokhran Road No 2 near Upvan Lake Thane West</t>
  </si>
  <si>
    <t>Smt. Sulochanadevi Singhania School</t>
  </si>
  <si>
    <t>COUNCIL FOR THE INDIAN SCHOOL CERTIFICATE EXAMINATIONS , NEW DELHI</t>
  </si>
  <si>
    <t xml:space="preserve">A.P. Shah Institute of Technology , Thane </t>
  </si>
  <si>
    <t>Autocad MS office StaadPro Revit</t>
  </si>
  <si>
    <t>No Uploaded</t>
  </si>
  <si>
    <t>P26709022</t>
  </si>
  <si>
    <t>A</t>
  </si>
  <si>
    <t>Vikash</t>
  </si>
  <si>
    <t>A Vikash</t>
  </si>
  <si>
    <t>vikasha092003@gmail.com</t>
  </si>
  <si>
    <t>P26709022@student.nicmar.ac.in</t>
  </si>
  <si>
    <t>09-Aug-2003</t>
  </si>
  <si>
    <t>English,Tamil,Hindi,Malayalam</t>
  </si>
  <si>
    <t>Turf football,Gym/Fitness,Writing journals and stories,Travelling and exploring</t>
  </si>
  <si>
    <t>D Arumugam</t>
  </si>
  <si>
    <t>Senior security officer</t>
  </si>
  <si>
    <t>G Manimegalai</t>
  </si>
  <si>
    <t>NO 35, POONTHALIR ILLAM
BALU ENCLAVE , MARAPPALAM</t>
  </si>
  <si>
    <t xml:space="preserve">AIR FORCE SCHOOL </t>
  </si>
  <si>
    <t>COIMBATORE, TN</t>
  </si>
  <si>
    <t>KATHIR VIDYAA MANDHIR</t>
  </si>
  <si>
    <t>AMRITA VISHWA VIDYAPEETHAM</t>
  </si>
  <si>
    <t>AMRITA SCHOOL OF ENGINEERING</t>
  </si>
  <si>
    <t>2021-Sep</t>
  </si>
  <si>
    <t>2025-Aug</t>
  </si>
  <si>
    <t>L&amp;T Edutech | Intern | Chennai, TN | Jun 2024 | Jul 2024 | 1 Weeks | Campus Internship</t>
  </si>
  <si>
    <t>P26709023</t>
  </si>
  <si>
    <t xml:space="preserve">Vedant </t>
  </si>
  <si>
    <t xml:space="preserve">Shivkumar </t>
  </si>
  <si>
    <t xml:space="preserve">Kupal </t>
  </si>
  <si>
    <t xml:space="preserve">Vedant  Shivkumar  Kupal </t>
  </si>
  <si>
    <t>vedant211104@gmail.com</t>
  </si>
  <si>
    <t>P26709023@student.nicmar.ac.in</t>
  </si>
  <si>
    <t>21-Nov-2004</t>
  </si>
  <si>
    <t>Hindi,English,Marathi, Telugu</t>
  </si>
  <si>
    <t xml:space="preserve">Government Employee </t>
  </si>
  <si>
    <t xml:space="preserve">Shivranjani </t>
  </si>
  <si>
    <t xml:space="preserve">Bunglow no.96, HERITAGE MANIDHARI EMPIRE, AKKALKOT ROAD </t>
  </si>
  <si>
    <t>Solapur</t>
  </si>
  <si>
    <t>Shankarrao Mohite-Patil English School and Junior College, Akluj</t>
  </si>
  <si>
    <t>Maharashtra State Board Of Secondary and Higher Secondary Educatior, Pune</t>
  </si>
  <si>
    <t>Government Polytechnic, Karad</t>
  </si>
  <si>
    <t>D.Y.Patil College of Engineering and Technology</t>
  </si>
  <si>
    <t xml:space="preserve">D.Y.PATIL College of Engineering and Technology, KOLHAPUR </t>
  </si>
  <si>
    <t>2023-Oct</t>
  </si>
  <si>
    <t>AutoCAD,Excel</t>
  </si>
  <si>
    <t>Anumit Constructions | Site intern | Karad | Jul 2022 | Aug 2022 | 5 Weeks
Om Consultancy  | Civil Engineering Intern | Akluj,Solapur | Jun 2025 | Jul 2025 | 4 Weeks</t>
  </si>
  <si>
    <t>P26709024</t>
  </si>
  <si>
    <t>ADITI</t>
  </si>
  <si>
    <t>DIWAN</t>
  </si>
  <si>
    <t>Aditi Diwan</t>
  </si>
  <si>
    <t>aditidiwan2506@gmail.com</t>
  </si>
  <si>
    <t>P26709024@student.nicmar.ac.in</t>
  </si>
  <si>
    <t>25-Jun-2003</t>
  </si>
  <si>
    <t>ENGLISH,HINDI</t>
  </si>
  <si>
    <t>DANCE,COOKING</t>
  </si>
  <si>
    <t xml:space="preserve">ADITYA </t>
  </si>
  <si>
    <t>CIVIL ENGINEER</t>
  </si>
  <si>
    <t>SHILPI</t>
  </si>
  <si>
    <t>2136 SEC-D SUDAMA NAGAR FUTI KOTHI RING ROAD</t>
  </si>
  <si>
    <t>Indore</t>
  </si>
  <si>
    <t>Madhya Pradesh</t>
  </si>
  <si>
    <t>SH CLOTH MARKET VAISHNAV B M GIRLS SCH INDORE MP</t>
  </si>
  <si>
    <t>CBSE INDORE/MP</t>
  </si>
  <si>
    <t>2020-Apr</t>
  </si>
  <si>
    <t xml:space="preserve">DEVI AHILYA VISHWAVIDYALAYA </t>
  </si>
  <si>
    <t>INSTITUTE OF ENGINEERING AND TECHNOLOGY DEVI AHILYA VISHWAVIDYALAYA INDORE</t>
  </si>
  <si>
    <t>2021-Oct</t>
  </si>
  <si>
    <t>AutoCAD,STAAD pro.</t>
  </si>
  <si>
    <t>JK CEMENT LTD. | GRADUATE ENGINEER TRAINEE | GWALIOR MP | Jun 2025 | Oct 2025 | 0 Years, 4 Months, 8 Days | 4.20</t>
  </si>
  <si>
    <t>4 month(s)</t>
  </si>
  <si>
    <t>PWD Indore | Intern | Indore | Jan 2025 | Feb 2025 | 4 Weeks | Campus Internship</t>
  </si>
  <si>
    <t>Auto CAD
STAAD pro.</t>
  </si>
  <si>
    <t>P26709025</t>
  </si>
  <si>
    <t>Pranav</t>
  </si>
  <si>
    <t>Amar</t>
  </si>
  <si>
    <t>Kusalkar</t>
  </si>
  <si>
    <t>Pranav Amar Kusalkar</t>
  </si>
  <si>
    <t>P26709025@student.nicmar.ac.in</t>
  </si>
  <si>
    <t>23-May-2002</t>
  </si>
  <si>
    <t>English,Marathi,Hindi</t>
  </si>
  <si>
    <t>Reading,Learning,Sports,Travelling,Adventure</t>
  </si>
  <si>
    <t>O-</t>
  </si>
  <si>
    <t>Farmer</t>
  </si>
  <si>
    <t>Surekha</t>
  </si>
  <si>
    <t>Khamundi, Junnar, Pune</t>
  </si>
  <si>
    <t>Thergaon, Pune</t>
  </si>
  <si>
    <t>Priyadarshani School</t>
  </si>
  <si>
    <t>Pune, Maharashtra</t>
  </si>
  <si>
    <t>2007-Jun</t>
  </si>
  <si>
    <t>Government Polytechnic</t>
  </si>
  <si>
    <t>MIT Academy of Engineeering</t>
  </si>
  <si>
    <t>2024-Jun</t>
  </si>
  <si>
    <t>Communication,Leadership,3D Modelling,AutoCAD,Revit,Management,ETabs,MS Excel,Python,Decision Making</t>
  </si>
  <si>
    <t>AMS Concrete Consultancy Pvt. Ltd. | Quality Manager | Pune | Feb 2024 | Jul 2024 | 25 Weeks
Vilas Javdekar (VJ) Developer | Civil Engineer | Pune | Jun 2023 | Aug 2023 | 13 Weeks
InFlow Technology | Intern | Pune | Jun 2022 | Jul 2022 | 3 Weeks</t>
  </si>
  <si>
    <t>Autodesk Revit Certificate
Machine Learning
MathWorks MATLAB</t>
  </si>
  <si>
    <t>P26709026</t>
  </si>
  <si>
    <t>Atharv</t>
  </si>
  <si>
    <t>Patil</t>
  </si>
  <si>
    <t>Atharv Kishor Patil</t>
  </si>
  <si>
    <t>P26709026@student.nicmar.ac.in</t>
  </si>
  <si>
    <t>25-Mar-2004</t>
  </si>
  <si>
    <t>marathi,English,Hindi</t>
  </si>
  <si>
    <t>Running,badminton</t>
  </si>
  <si>
    <t>Kishor Patil</t>
  </si>
  <si>
    <t>Civil Engineer</t>
  </si>
  <si>
    <t>Mithila Patil</t>
  </si>
  <si>
    <t>At Post Sudakoli ,Alibag,Maharastra</t>
  </si>
  <si>
    <t>New English Medium School Pune</t>
  </si>
  <si>
    <t>Maharastra State Board</t>
  </si>
  <si>
    <t>2011-Jul</t>
  </si>
  <si>
    <t>J.S.P.M Polytechnic</t>
  </si>
  <si>
    <t>2023-Jul</t>
  </si>
  <si>
    <t>M.I.T ADT University Pune</t>
  </si>
  <si>
    <t>2023-Sep</t>
  </si>
  <si>
    <t>Primavera,ms excel,autocad</t>
  </si>
  <si>
    <t>Afcon Infrastructure limited  | Water Tunnel Project | Navi Mumbai  | Jan 2026 | May 2026 | 17 Weeks</t>
  </si>
  <si>
    <t>P26709027</t>
  </si>
  <si>
    <t>Mayuresh</t>
  </si>
  <si>
    <t xml:space="preserve">Milind </t>
  </si>
  <si>
    <t>Mhatre</t>
  </si>
  <si>
    <t>Mayuresh Milind  Mhatre</t>
  </si>
  <si>
    <t>mayureshmilindmhatre999@gmail.com</t>
  </si>
  <si>
    <t>P26709027@student.nicmar.ac.in</t>
  </si>
  <si>
    <t>23-Sep-2003</t>
  </si>
  <si>
    <t>marathi,hindi,english</t>
  </si>
  <si>
    <t>reading</t>
  </si>
  <si>
    <t>business</t>
  </si>
  <si>
    <t>pratibha</t>
  </si>
  <si>
    <t xml:space="preserve">housewife </t>
  </si>
  <si>
    <t>HARI OM SAWLI , FLAT NO 302, OPP TO SIDDHIVINAYAK TEMPLE, OLD PANVEL</t>
  </si>
  <si>
    <t>Mumbai City</t>
  </si>
  <si>
    <t>Mhatre Mayuresh Mhatre</t>
  </si>
  <si>
    <t>maharastra</t>
  </si>
  <si>
    <t>diploma in civil engg</t>
  </si>
  <si>
    <t xml:space="preserve"> Maharastra board of technical education, Maharashtra </t>
  </si>
  <si>
    <t>Mumbai university</t>
  </si>
  <si>
    <t xml:space="preserve">Maharastra </t>
  </si>
  <si>
    <t>2026-Jul</t>
  </si>
  <si>
    <t>autocad,Ms powerpoint ms word</t>
  </si>
  <si>
    <t>Rithwik Projects pvt  | Traine | kharghar  | Jan 2025 | Feb 2025 | 4 Weeks</t>
  </si>
  <si>
    <t>P26709028</t>
  </si>
  <si>
    <t>Satyam</t>
  </si>
  <si>
    <t>Ashishkumar</t>
  </si>
  <si>
    <t>Satyam Ashishkumar Shinde</t>
  </si>
  <si>
    <t>satyamshinde977@gmail.com</t>
  </si>
  <si>
    <t>P26709028@student.nicmar.ac.in</t>
  </si>
  <si>
    <t>07-May-2004</t>
  </si>
  <si>
    <t>Hindi, English, Marathi</t>
  </si>
  <si>
    <t>Reading, Archery, riffle shooting</t>
  </si>
  <si>
    <t xml:space="preserve">Ashishkumar Vitthalrao Shinde </t>
  </si>
  <si>
    <t>Civil engineer &amp; architect</t>
  </si>
  <si>
    <t xml:space="preserve">Namrata Ashishkumar Shinde </t>
  </si>
  <si>
    <t>Namrata Shinde, Shinde vasti, Velapur-Akluj Road, LPG gas godown, Malewadi, Akluj, Solapur, Maharashtra, 413101</t>
  </si>
  <si>
    <t>SHANKARRAO MOHITE-PATIL ENGLISH SCHOOL  &amp; JUNIOR COLLEGE , Akluj</t>
  </si>
  <si>
    <t>Maharashtra State Board of Secondary and Higher  Secondary Education Solapur</t>
  </si>
  <si>
    <t>Sadashivrao Mane Vidyalaya, Akluj</t>
  </si>
  <si>
    <t xml:space="preserve">Akluj Solapur Maharashtra </t>
  </si>
  <si>
    <t>Shivaji University, Kolhapur</t>
  </si>
  <si>
    <t xml:space="preserve">Government College of engineering karad </t>
  </si>
  <si>
    <t>AutoCAD, MS office, Matlab</t>
  </si>
  <si>
    <t>OM CONSULTANT - Akluj | Site Engineer Intern | Akluj | Jun 2024 | Jul 2024 | 4 Weeks
OM CONSULTANT - AKLUJ | Civil Engineering Intern | Akluj | Jun 2025 | Jul 2025 | 4 Weeks</t>
  </si>
  <si>
    <t>P26709030</t>
  </si>
  <si>
    <t>Suraj</t>
  </si>
  <si>
    <t>Satagouda</t>
  </si>
  <si>
    <t>Suraj Satagouda Patil</t>
  </si>
  <si>
    <t>P26709030@student.nicmar.ac.in</t>
  </si>
  <si>
    <t>04-May-2004</t>
  </si>
  <si>
    <t>English,Hindi,Kannada</t>
  </si>
  <si>
    <t>Chess,Football,Cricket,Mythological shows</t>
  </si>
  <si>
    <t>Satagouda Patil</t>
  </si>
  <si>
    <t>Police</t>
  </si>
  <si>
    <t>Vidya Patil</t>
  </si>
  <si>
    <t>Khot Galli Shivapurwadi, Nippani, District: Belgaum, State: Karnataka</t>
  </si>
  <si>
    <t>CTE Society's English Medium School Chikodi</t>
  </si>
  <si>
    <t>Karnataka Secondary Education Examination Board</t>
  </si>
  <si>
    <t>CLE Society's PU College Chikodi</t>
  </si>
  <si>
    <t>Department of Pre-University Education</t>
  </si>
  <si>
    <t>Visvesvaraya Technological University, Belagavi</t>
  </si>
  <si>
    <t>KLS Gogte Institute of Technology Belagavi</t>
  </si>
  <si>
    <t>2021-Dec</t>
  </si>
  <si>
    <t>2025-Jun</t>
  </si>
  <si>
    <t>AutoCAD ,Sketchup,V-ray,Revit,MS Office</t>
  </si>
  <si>
    <t>CSIR-Central Building Research Institute Roorkee | Student Trainee | Roorkee, Uttarakhand | Jan 2025 | May 2025 | 18 Weeks</t>
  </si>
  <si>
    <t>P26709031</t>
  </si>
  <si>
    <t>Naveen</t>
  </si>
  <si>
    <t>Y</t>
  </si>
  <si>
    <t>Naveen Y</t>
  </si>
  <si>
    <t>naveenyuvaraj7374@gmail.com</t>
  </si>
  <si>
    <t>P26709031@student.nicmar.ac.in</t>
  </si>
  <si>
    <t>12-Mar-2004</t>
  </si>
  <si>
    <t>English,tamil,hindi</t>
  </si>
  <si>
    <t>Travelling ,reading,sports,music</t>
  </si>
  <si>
    <t>Yuvaraj L</t>
  </si>
  <si>
    <t>Narmadha devi Y</t>
  </si>
  <si>
    <t>house wife</t>
  </si>
  <si>
    <t>147,Bharathi street,Thirumal nagar,Alagapuram</t>
  </si>
  <si>
    <t>Salem</t>
  </si>
  <si>
    <t xml:space="preserve">Holy cross Matriculation Higher Secondary School Salem </t>
  </si>
  <si>
    <t>TamilNadu State Board</t>
  </si>
  <si>
    <t>Anna university</t>
  </si>
  <si>
    <t xml:space="preserve">PSG college of technology Coimbatore </t>
  </si>
  <si>
    <t>AutoCAD,MS office,MS excel ,Sketch up,Staadpro</t>
  </si>
  <si>
    <t>P26709032</t>
  </si>
  <si>
    <t xml:space="preserve">Nitya </t>
  </si>
  <si>
    <t>sharma</t>
  </si>
  <si>
    <t>Nitya  Sharma</t>
  </si>
  <si>
    <t>nikisharma66555@gmail.com</t>
  </si>
  <si>
    <t>P26709032@student.nicmar.ac.in</t>
  </si>
  <si>
    <t>20-Jun-2005</t>
  </si>
  <si>
    <t>hindi,english</t>
  </si>
  <si>
    <t>boxing ,cricket,music</t>
  </si>
  <si>
    <t>Pankaj Kumar Sharma</t>
  </si>
  <si>
    <t>Government Job</t>
  </si>
  <si>
    <t>Seema Suthar</t>
  </si>
  <si>
    <t>subhash colony kanore,udaipur [rajasthan] , pin-313604</t>
  </si>
  <si>
    <t>Udaipur</t>
  </si>
  <si>
    <t>Rajasthan</t>
  </si>
  <si>
    <t>Tulsi amrit senior secondary school , kanore</t>
  </si>
  <si>
    <t>Rajasthan board of education</t>
  </si>
  <si>
    <t>Rajasthan Technical University kora</t>
  </si>
  <si>
    <t>Geetanjali Institute of technical studies udaipur</t>
  </si>
  <si>
    <t>autocad,3D-Max ,Sketch-up,Ms excel,Ms office</t>
  </si>
  <si>
    <t>Geo Engineering Services,Vadodara | Intern  | Vadodra | Jul 2024 | Aug 2024 | 6 Weeks</t>
  </si>
  <si>
    <t>AI for Management &amp; Management Support</t>
  </si>
  <si>
    <t>P26709033</t>
  </si>
  <si>
    <t>Salmabegum</t>
  </si>
  <si>
    <t>Akki</t>
  </si>
  <si>
    <t>Salmabegum Akki</t>
  </si>
  <si>
    <t>salmaakki666@gmail.com</t>
  </si>
  <si>
    <t>P26709033@student.nicmar.ac.in</t>
  </si>
  <si>
    <t>05-Jan-2002</t>
  </si>
  <si>
    <t>Kannada,English,Urdu,Hindi,Arabic</t>
  </si>
  <si>
    <t>Reading Litrature non-fiction ,Painting ,Calligrapy,Watching movies,Nerding about History and Daily News,learning new softwares</t>
  </si>
  <si>
    <t xml:space="preserve"> 818915200681</t>
  </si>
  <si>
    <t>Imamsab  Akki</t>
  </si>
  <si>
    <t>Block Education Officer</t>
  </si>
  <si>
    <t>Vaheedabegum Kaladagi</t>
  </si>
  <si>
    <t>Highschool Teacher</t>
  </si>
  <si>
    <t>I.R Akki, Plot No 781/cc , Surya Nagar , Near Shrinivas Bhavan</t>
  </si>
  <si>
    <t>Gadag</t>
  </si>
  <si>
    <t>Sri Rajeshwari Vidayniketan Hulkoti Gadag</t>
  </si>
  <si>
    <t>2017-Jun</t>
  </si>
  <si>
    <t xml:space="preserve">KHPHES Vivekannada PU College, Hulkoti Gadag  </t>
  </si>
  <si>
    <t>Governmaent of Karnataka, Department of Pre-University Education</t>
  </si>
  <si>
    <t xml:space="preserve">KLE Technological University , Hubballi , Karanataka </t>
  </si>
  <si>
    <t>KLE Technological University , Hubballi , Karanataka, INDIA</t>
  </si>
  <si>
    <t>2020-Dec</t>
  </si>
  <si>
    <t>2024-Nov</t>
  </si>
  <si>
    <t>Auto CAD , Primavera,3D Max  ,Sapp,Etabbs,Ms Excel</t>
  </si>
  <si>
    <t>Tree Green Solutions | Intern | Hubli | Jan 2024 | Mar 2024 | 8 Weeks
Span Design and Development  PVT .LTD | Intern | Bengaluru | Dec 2025 | Jun 2026 | 26 Weeks</t>
  </si>
  <si>
    <t>P26709034</t>
  </si>
  <si>
    <t>Gaurav</t>
  </si>
  <si>
    <t>Tawri</t>
  </si>
  <si>
    <t>Gaurav Tawri</t>
  </si>
  <si>
    <t>gauravtawri095@gmail.com</t>
  </si>
  <si>
    <t>P26709034@student.nicmar.ac.in</t>
  </si>
  <si>
    <t>12-May-2004</t>
  </si>
  <si>
    <t>Athletics,Carrom,Table tennis</t>
  </si>
  <si>
    <t>Kamal Kishor Tawri</t>
  </si>
  <si>
    <t>Businessman</t>
  </si>
  <si>
    <t>Sumita Tawri</t>
  </si>
  <si>
    <t>5c,5th floor, Avni Enclave, Khandelwal Colony, Durg, Chhattisgarh</t>
  </si>
  <si>
    <t>Durg</t>
  </si>
  <si>
    <t>Chhattisgarh</t>
  </si>
  <si>
    <t>Nicmar Hostel</t>
  </si>
  <si>
    <t>Sanskruthi Global School</t>
  </si>
  <si>
    <t>CBSE, Andhra Pradesh</t>
  </si>
  <si>
    <t>Sri Sankara Vidyalaya</t>
  </si>
  <si>
    <t>CBSE, Chhattisgarh</t>
  </si>
  <si>
    <t>Savitribai Phule Pune University</t>
  </si>
  <si>
    <t>D.Y. Patil College of Engineering, Maharashtra</t>
  </si>
  <si>
    <t>AutoCAD, Sketchup,MS Office</t>
  </si>
  <si>
    <t>Public Works Department | Intern | Durg | Jan 2025 | Feb 2025 | 4 Weeks</t>
  </si>
  <si>
    <t>AutoCAD and SketchUp</t>
  </si>
  <si>
    <t>P26709035</t>
  </si>
  <si>
    <t>Dhananjay</t>
  </si>
  <si>
    <t>Jadhav</t>
  </si>
  <si>
    <t>Aditya Dhananjay Jadhav</t>
  </si>
  <si>
    <t>jadhavaditya366@gmail.com</t>
  </si>
  <si>
    <t>P26709035@student.nicmar.ac.in</t>
  </si>
  <si>
    <t>28-Sep-2003</t>
  </si>
  <si>
    <t>Hindi,English ,Marathi</t>
  </si>
  <si>
    <t xml:space="preserve">Treaking ,Travelling ,Learning New Things </t>
  </si>
  <si>
    <t>Lata</t>
  </si>
  <si>
    <t>Shri Sadgurukrupa Nivas , Opposite to Dyandeep Bank Pargaon, Khandala , 
At-Pargaon, Tal- Khandala , Dist- Satara.</t>
  </si>
  <si>
    <t>Satara</t>
  </si>
  <si>
    <t>St. Ann's English Medium School &amp; Jr. College,Lonand</t>
  </si>
  <si>
    <t>MAHARASHTRA STATE BOARD OF SECONDARY AND HIGHER SECONDARY EDUCATION, PUNE</t>
  </si>
  <si>
    <t>2015-Jun</t>
  </si>
  <si>
    <t>Disha Public School &amp; Jr.College, Wai.</t>
  </si>
  <si>
    <t>2021-Mar</t>
  </si>
  <si>
    <t>Government Polytechnic,Miraj</t>
  </si>
  <si>
    <t>Tatyasaheb Kore Institute of Engineering &amp; Technology (An Autonomous Institute),Warnanagar.</t>
  </si>
  <si>
    <t>MS Excel, MS PowerPoint.,MS Word</t>
  </si>
  <si>
    <t>P26709036</t>
  </si>
  <si>
    <t>SHAHBAZ</t>
  </si>
  <si>
    <t>AHMED</t>
  </si>
  <si>
    <t>Shahbaz Ahmed</t>
  </si>
  <si>
    <t>shahbazahmed4365@gmail.com</t>
  </si>
  <si>
    <t>P26709036@student.nicmar.ac.in</t>
  </si>
  <si>
    <t>26-Apr-2001</t>
  </si>
  <si>
    <t>English, Hindi, Urdu</t>
  </si>
  <si>
    <t xml:space="preserve">Reading Books ,Football,Cooking ,Walks </t>
  </si>
  <si>
    <t xml:space="preserve">Shamim Ahmad </t>
  </si>
  <si>
    <t xml:space="preserve">Aisha Banoo </t>
  </si>
  <si>
    <t>Headmaster</t>
  </si>
  <si>
    <t>Drass, kargil</t>
  </si>
  <si>
    <t>Kargil</t>
  </si>
  <si>
    <t>Ladakh</t>
  </si>
  <si>
    <t>BEMINA SRINAGAR</t>
  </si>
  <si>
    <t>Srinagar</t>
  </si>
  <si>
    <t>Jammu Kashmir</t>
  </si>
  <si>
    <t xml:space="preserve">Minto Circle Senior Secondary School, Srinagar </t>
  </si>
  <si>
    <t>Jammu &amp; Kashmir State Board of School Education</t>
  </si>
  <si>
    <t>2015-Mar</t>
  </si>
  <si>
    <t>2016-Jan</t>
  </si>
  <si>
    <t>Iqbal Memorial Institute, Srinagar</t>
  </si>
  <si>
    <t>2017-Mar</t>
  </si>
  <si>
    <t>2018-Jan</t>
  </si>
  <si>
    <t>Lovely Professional University, Punjab</t>
  </si>
  <si>
    <t>AutoCAD 2D,MS Project,MS Excel,MS PowerPoint,MS Word,STAAD.Pro</t>
  </si>
  <si>
    <t>Angelique International limited  | junior civil engineer  | Kernah, srinagar, J&amp;K | Sep 2024 | Mar 2026 | 1 Years, 6 Months, 30 Days | 2.4</t>
  </si>
  <si>
    <t>CAD Desk India, Jaipur | Civil Engineering Software Intern | Jaipur, Rajasthan | Jun 2022 | Jul 2022 | 4 Weeks</t>
  </si>
  <si>
    <t>P26709037</t>
  </si>
  <si>
    <t>P26709037@student.nicmar.ac.in</t>
  </si>
  <si>
    <t>P26709038</t>
  </si>
  <si>
    <t>JEEVA</t>
  </si>
  <si>
    <t>KURIAKOSE</t>
  </si>
  <si>
    <t>Jeeva Kuriakose</t>
  </si>
  <si>
    <t>jeevakuriakose53@gmail.com</t>
  </si>
  <si>
    <t>P26709038@student.nicmar.ac.in</t>
  </si>
  <si>
    <t>17-Jan-2004</t>
  </si>
  <si>
    <t>malayalam,english</t>
  </si>
  <si>
    <t>Reading,playing sports,learning new technologies</t>
  </si>
  <si>
    <t>kuriakose t u</t>
  </si>
  <si>
    <t>rubber tapping</t>
  </si>
  <si>
    <t>jamol k p</t>
  </si>
  <si>
    <t>tailor</t>
  </si>
  <si>
    <t>Thuvanattuthadathil,
Kulayattikkara P O, Arayankavu, Amballur,
Ernakulam, Kerala, 682317</t>
  </si>
  <si>
    <t>Ernakulam</t>
  </si>
  <si>
    <t>Kerala</t>
  </si>
  <si>
    <t xml:space="preserve">HSS &amp; VHSS BRAHMAMANGALAM </t>
  </si>
  <si>
    <t>Kerala state education board</t>
  </si>
  <si>
    <t>kshethra pravesanan memorial vocational higher secondary school</t>
  </si>
  <si>
    <t>kerala state education board</t>
  </si>
  <si>
    <t>apj abdul kalam technological university</t>
  </si>
  <si>
    <t>st joseph's college of engineering and technology,palai</t>
  </si>
  <si>
    <t>autocad,ms office,primavera,quantity surveying</t>
  </si>
  <si>
    <t>cochin shipyard limited  | intern | perumanoor , kochi | Jun 2024 | Jun 2024 | 1 Weeks</t>
  </si>
  <si>
    <t>P26709039</t>
  </si>
  <si>
    <t>Vaibhav</t>
  </si>
  <si>
    <t xml:space="preserve">Chhotu </t>
  </si>
  <si>
    <t xml:space="preserve">More </t>
  </si>
  <si>
    <t xml:space="preserve">Vaibhav Chhotu  More </t>
  </si>
  <si>
    <t>vmore3732@gmail.com</t>
  </si>
  <si>
    <t>P26709039@student.nicmar.ac.in</t>
  </si>
  <si>
    <t>24-Oct-2002</t>
  </si>
  <si>
    <t>Playing Chess,Reading Technical &amp; Engineering Articles,Participating in Technical Competitions,Trekking/Hiking</t>
  </si>
  <si>
    <t xml:space="preserve">More Chhotu Uttam </t>
  </si>
  <si>
    <t xml:space="preserve">Teacher </t>
  </si>
  <si>
    <t xml:space="preserve">More Gayatri Chhotu </t>
  </si>
  <si>
    <t>20 A Kunal Nagar SPDM College Road Shingave Shivar Shirpur</t>
  </si>
  <si>
    <t>Dhule</t>
  </si>
  <si>
    <t>Mahatma Jyotiba Fule Madhyamik Vidyalay Shirpur, Dhule 425405</t>
  </si>
  <si>
    <t xml:space="preserve">Dhule/Maharashtra </t>
  </si>
  <si>
    <t>Dr. P. R. Ghogare Junior College Shirpur, Dhule 425405</t>
  </si>
  <si>
    <t xml:space="preserve">Jspm's Rajarshi Shahu College of Engineering Tathawade, Pune/Maharashtra </t>
  </si>
  <si>
    <t>AutoCAD,MS Office,MS Project,Primavera,HEC-RAS,WaterGEMS</t>
  </si>
  <si>
    <t>Samarth Infra-Tech Services Pvt. Ltd.  | Trainee Design Engineer  | Pune | Aug 2025 | Dec 2025 | 17 Weeks
Central Water &amp; Power Research Station (CWPRS) | Project Trainee | Pune | Aug 2025 | Jan 2026 | 21 Weeks</t>
  </si>
  <si>
    <t>Construction Project Management
Construction Scheduling
Construction Cost Estimating and Cost Control
AI for Management &amp; Management support
A Practical Introduction to 1D River Modelling using HEC-RAS</t>
  </si>
  <si>
    <t>P26709040</t>
  </si>
  <si>
    <t>Ratnakar</t>
  </si>
  <si>
    <t>Matey</t>
  </si>
  <si>
    <t>Atharv Ratnakar Matey</t>
  </si>
  <si>
    <t>atharvmatey10710@gmail.com</t>
  </si>
  <si>
    <t>P26709040@student.nicmar.ac.in</t>
  </si>
  <si>
    <t>09-Oct-2004</t>
  </si>
  <si>
    <t>Hindi,English,Marathi</t>
  </si>
  <si>
    <t>Listening music,playing sports</t>
  </si>
  <si>
    <t>Ratnakar Matey</t>
  </si>
  <si>
    <t>Goverment servent</t>
  </si>
  <si>
    <t>Sheetal Matey</t>
  </si>
  <si>
    <t xml:space="preserve">Aanand nagar azamshah layout near sakkardara police station, Nagpur, Maharashtra </t>
  </si>
  <si>
    <t>Nagpur</t>
  </si>
  <si>
    <t>Aanand vihar borsi blameswari colony,Durg ,Chhattisgarh</t>
  </si>
  <si>
    <t>VISHWADEEP SR.SEC.SCHOOL</t>
  </si>
  <si>
    <t>CENTRAL BOARD OF SECONDARY EDUCATION, DELHI</t>
  </si>
  <si>
    <t>YASHWANT RAO CHAVAN MAHARASHTRA OPEN UNIVERSITY, MAHARASHTRA</t>
  </si>
  <si>
    <t>AUTOCAD,EXCEL,MS OFFICE</t>
  </si>
  <si>
    <t>LAXMI ASSOCIATES | Intern | Drug,(C.G) | Jan 2026 | May 2026 | 17 Weeks
LAXMI ASSOCIATES | training | Drug,(C.G) | Jan 2026 | May 2026 | 17 Weeks</t>
  </si>
  <si>
    <t>P26709041</t>
  </si>
  <si>
    <t>Akshay</t>
  </si>
  <si>
    <t>Sangappa</t>
  </si>
  <si>
    <t>Biradar</t>
  </si>
  <si>
    <t>Akshay Sangappa Biradar</t>
  </si>
  <si>
    <t>bakshay161@gmail.com</t>
  </si>
  <si>
    <t>P26709041@student.nicmar.ac.in</t>
  </si>
  <si>
    <t>18-Apr-2003</t>
  </si>
  <si>
    <t>English,Hindi,Marathi,Kannada</t>
  </si>
  <si>
    <t>Reading Books,Listening to music,physical fitness</t>
  </si>
  <si>
    <t>Jayashri</t>
  </si>
  <si>
    <t>C-28,0;2, Panchatara Chs, Sector-15, Airoli. Navi Mumbai.</t>
  </si>
  <si>
    <t>St Xavier's High School.</t>
  </si>
  <si>
    <t>Maharashtra State Board of Secondary and Higher Secondary Education/Navi Mumbai/Maharashtra.</t>
  </si>
  <si>
    <t>2018-Mar</t>
  </si>
  <si>
    <t>Diploma in Civil Engineering.</t>
  </si>
  <si>
    <t>Fr Agnel Polytechnic/Navi Mumbai/Maharashtra.</t>
  </si>
  <si>
    <t>Mumbai University.</t>
  </si>
  <si>
    <t>Saraswati college of Engineering/Navi Mumbai/Maharashtra.</t>
  </si>
  <si>
    <t>MS Project,Excel,Autocad</t>
  </si>
  <si>
    <t>P26709042</t>
  </si>
  <si>
    <t>Patel</t>
  </si>
  <si>
    <t>Kenshkumar</t>
  </si>
  <si>
    <t>sanjaybhai</t>
  </si>
  <si>
    <t>Patel Kenshkumar Sanjaybhai</t>
  </si>
  <si>
    <t>patelkensh338@gmail.com</t>
  </si>
  <si>
    <t>P26709042@student.nicmar.ac.in</t>
  </si>
  <si>
    <t>18-Sep-2003</t>
  </si>
  <si>
    <t>Hindi,English,gujrati</t>
  </si>
  <si>
    <t xml:space="preserve">music, movies </t>
  </si>
  <si>
    <t>Sanjay Patel</t>
  </si>
  <si>
    <t>Anita patel</t>
  </si>
  <si>
    <t>housewife</t>
  </si>
  <si>
    <t>108, vaniyad ,Ta:modasa,dist:Aravalli</t>
  </si>
  <si>
    <t>Aravalli</t>
  </si>
  <si>
    <t>chanakya vishvavidhyalaya</t>
  </si>
  <si>
    <t>Gujrat Secondary &amp; Higher Secondary Education Board</t>
  </si>
  <si>
    <t>Nirma University</t>
  </si>
  <si>
    <t>Nirma University , Ahmedabad</t>
  </si>
  <si>
    <t>excel, autocad,MS office</t>
  </si>
  <si>
    <t>Hitech projects  | Graduate trainee Engineer | Ahmedabad | Jan 2025 | Sep 2025 | 0 Years, 8 Months, 19 Days | 3.61</t>
  </si>
  <si>
    <t>8 month(s)</t>
  </si>
  <si>
    <t>project implementation unit | trainee | modasa | Jun 2024 | Jul 2024 | 5 Weeks
hi-tech projects private limited | Graduate trainee Engineer | Ahemedabad | Jan 2025 | Apr 2025 | 15 Weeks</t>
  </si>
  <si>
    <t>P26709043</t>
  </si>
  <si>
    <t>Omkar</t>
  </si>
  <si>
    <t>Rajendra</t>
  </si>
  <si>
    <t>Keni</t>
  </si>
  <si>
    <t>Omkar Rajendra Keni</t>
  </si>
  <si>
    <t>omkar.r.keni@gmail.com</t>
  </si>
  <si>
    <t>P26709043@student.nicmar.ac.in</t>
  </si>
  <si>
    <t>08-Aug-2004</t>
  </si>
  <si>
    <t>Music ,Drawing</t>
  </si>
  <si>
    <t>Rajendra Keni</t>
  </si>
  <si>
    <t>Advocate</t>
  </si>
  <si>
    <t>Nilam Keni</t>
  </si>
  <si>
    <t>301, Krushnabai Niwas, 3rd Floor, Famous Galli, Near Ganpati Maruti Mandir, Bhandup Village, Bhandup East, Mumbai 400042</t>
  </si>
  <si>
    <t>Mumbai Suburban</t>
  </si>
  <si>
    <t>Bhandup Educational Society English High School, Bhandup, Mumbai</t>
  </si>
  <si>
    <t>Maharashtra State Board of Secondary and Higher Secondary Education, Pune</t>
  </si>
  <si>
    <t>National Education Society Junior College of Arts, Science and Commerce, Bhandup, Mumbai</t>
  </si>
  <si>
    <t>University Of Mumbai</t>
  </si>
  <si>
    <t>Datta Meghe College of Engineering, Airoli, Navi Mumbai</t>
  </si>
  <si>
    <t>AutoCAD,MS Project,MS Office,Qgis</t>
  </si>
  <si>
    <t>P26709044</t>
  </si>
  <si>
    <t>Bugalia</t>
  </si>
  <si>
    <t>Prashant Bugalia</t>
  </si>
  <si>
    <t>prashantchoudhary2944@gmail.com</t>
  </si>
  <si>
    <t>P26709044@student.nicmar.ac.in</t>
  </si>
  <si>
    <t>17-Jul-2002</t>
  </si>
  <si>
    <t>Playing Vallyball</t>
  </si>
  <si>
    <t>Suresh Kumar Bugalia</t>
  </si>
  <si>
    <t>Suman Devi</t>
  </si>
  <si>
    <t>House Maker</t>
  </si>
  <si>
    <t>Village-Balwantpura Post-Chelasi Teh-Nawalgarh</t>
  </si>
  <si>
    <t>Jhunjhunu</t>
  </si>
  <si>
    <t>Dunndlod Public School Dundlod Jhunjhunu</t>
  </si>
  <si>
    <t>Jhunjhunu Academy Sr Sec School Jhunjhunu</t>
  </si>
  <si>
    <t>Board of Secondary Education Rajasthan</t>
  </si>
  <si>
    <t>Rajasthan Technical University Kota</t>
  </si>
  <si>
    <t>Kautilya Institute Of Technology &amp; Engineering ,Jaipur</t>
  </si>
  <si>
    <t>AutoCAD Civil Arch, Revit Architecture,Staad/pro,Excel</t>
  </si>
  <si>
    <t>Hawa Mahal Construction Company | Internship | Rajasthan , Udaipur | Jul 2023 | Sep 2023 | 6 Weeks</t>
  </si>
  <si>
    <t>CONSTRUCTION COST ESTIMATING AND COST CONTROL
CONSTRUCTION SCHEDULING
CONSTRUCTION PROJECT MANAGMENT
AI FOR MANAGEMENT &amp; MANAGEMENT SUPPORT
PROFESSIONAL DIPLOMA IN CIVIL CAD</t>
  </si>
  <si>
    <t>P26709045</t>
  </si>
  <si>
    <t xml:space="preserve">Vansh </t>
  </si>
  <si>
    <t xml:space="preserve">Gajendra </t>
  </si>
  <si>
    <t>Vansh  Gajendra  Chaudhari</t>
  </si>
  <si>
    <t>vanshchaudhari529@gmail.com</t>
  </si>
  <si>
    <t>P26709045@student.nicmar.ac.in</t>
  </si>
  <si>
    <t>03-Aug-2002</t>
  </si>
  <si>
    <t>Hindi ,Marathi,English</t>
  </si>
  <si>
    <t>Traveling ,music</t>
  </si>
  <si>
    <t>Gajendra Chaudhari</t>
  </si>
  <si>
    <t xml:space="preserve">Self employed </t>
  </si>
  <si>
    <t xml:space="preserve">Bharti Chaudhari </t>
  </si>
  <si>
    <t xml:space="preserve">Shivtirth 17 A  geeta nagar </t>
  </si>
  <si>
    <t>Akola</t>
  </si>
  <si>
    <t xml:space="preserve">Emerald international school </t>
  </si>
  <si>
    <t xml:space="preserve">Civil engineering </t>
  </si>
  <si>
    <t>MSBTE  ( kopargaon )</t>
  </si>
  <si>
    <t>2018-Aug</t>
  </si>
  <si>
    <t>SPPU</t>
  </si>
  <si>
    <t xml:space="preserve">Dy patil school of engineering and technology </t>
  </si>
  <si>
    <t>Autocad , MS office ,Site execution</t>
  </si>
  <si>
    <t>YASHSHREE DEVELOPERS   | site Engineer  | PUNE  | Feb 2023 | Mar 2023 | 3 Weeks
chaudhari constructions  | site engineer  | akola  | Aug 2024 | Jul 2025 | 51 Weeks</t>
  </si>
  <si>
    <t xml:space="preserve">AI FOR MANAGEMENT AND MANAGEMENT SUPPORT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</si>
</sst>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6a9b5c9d75.png" TargetMode="External"/><Relationship Id="rId_hyperlink_2" Type="http://schemas.openxmlformats.org/officeDocument/2006/relationships/hyperlink" Target="https://nconnect.nicmar.ac.in/storage/profile/6a85f4f3ee12f.png" TargetMode="External"/><Relationship Id="rId_hyperlink_3" Type="http://schemas.openxmlformats.org/officeDocument/2006/relationships/hyperlink" Target="https://nconnect.nicmar.ac.in/storage/profile/6a8726db2810e.png" TargetMode="External"/><Relationship Id="rId_hyperlink_4" Type="http://schemas.openxmlformats.org/officeDocument/2006/relationships/hyperlink" Target="https://nconnect.nicmar.ac.in/storage/profile/6a87075a5f744.png" TargetMode="External"/><Relationship Id="rId_hyperlink_5" Type="http://schemas.openxmlformats.org/officeDocument/2006/relationships/hyperlink" Target="https://nconnect.nicmar.ac.in/storage/profile/6a86f22270873.png" TargetMode="External"/><Relationship Id="rId_hyperlink_6" Type="http://schemas.openxmlformats.org/officeDocument/2006/relationships/hyperlink" Target="https://nconnect.nicmar.ac.in/storage/profile/6a848814d7e88.png" TargetMode="External"/><Relationship Id="rId_hyperlink_7" Type="http://schemas.openxmlformats.org/officeDocument/2006/relationships/hyperlink" Target="https://nconnect.nicmar.ac.in/storage/profile/6a8716972be51.png" TargetMode="External"/><Relationship Id="rId_hyperlink_8" Type="http://schemas.openxmlformats.org/officeDocument/2006/relationships/hyperlink" Target="https://nconnect.nicmar.ac.in/storage/profile/6a8721579032b.png" TargetMode="External"/><Relationship Id="rId_hyperlink_9" Type="http://schemas.openxmlformats.org/officeDocument/2006/relationships/hyperlink" Target="https://nconnect.nicmar.ac.in/storage/profile/6a89a48452dc5.png" TargetMode="External"/><Relationship Id="rId_hyperlink_10" Type="http://schemas.openxmlformats.org/officeDocument/2006/relationships/hyperlink" Target="https://nconnect.nicmar.ac.in/storage/profile/6a85e2e99de42.png" TargetMode="External"/><Relationship Id="rId_hyperlink_11" Type="http://schemas.openxmlformats.org/officeDocument/2006/relationships/hyperlink" Target="https://nconnect.nicmar.ac.in/storage/profile/6a8706bb181ae.png" TargetMode="External"/><Relationship Id="rId_hyperlink_12" Type="http://schemas.openxmlformats.org/officeDocument/2006/relationships/hyperlink" Target="https://nconnect.nicmar.ac.in/storage/profile/6a85dd0dd470f.png" TargetMode="External"/><Relationship Id="rId_hyperlink_13" Type="http://schemas.openxmlformats.org/officeDocument/2006/relationships/hyperlink" Target="https://nconnect.nicmar.ac.in/storage/profile/6a86f7cf7a878.png" TargetMode="External"/><Relationship Id="rId_hyperlink_14" Type="http://schemas.openxmlformats.org/officeDocument/2006/relationships/hyperlink" Target="https://nconnect.nicmar.ac.in/storage/profile/6a871e32b6c77.png" TargetMode="External"/><Relationship Id="rId_hyperlink_15" Type="http://schemas.openxmlformats.org/officeDocument/2006/relationships/hyperlink" Target="https://nconnect.nicmar.ac.in/storage/profile/6a87289baf891.png" TargetMode="External"/><Relationship Id="rId_hyperlink_16" Type="http://schemas.openxmlformats.org/officeDocument/2006/relationships/hyperlink" Target="https://nconnect.nicmar.ac.in/storage/profile/6a85e8a2f1c7f.png" TargetMode="External"/><Relationship Id="rId_hyperlink_17" Type="http://schemas.openxmlformats.org/officeDocument/2006/relationships/hyperlink" Target="https://nconnect.nicmar.ac.in/storage/profile/6a85d006d8f32.png" TargetMode="External"/><Relationship Id="rId_hyperlink_18" Type="http://schemas.openxmlformats.org/officeDocument/2006/relationships/hyperlink" Target="https://nconnect.nicmar.ac.in/storage/profile/6ac535868a61e.png" TargetMode="External"/><Relationship Id="rId_hyperlink_19" Type="http://schemas.openxmlformats.org/officeDocument/2006/relationships/hyperlink" Target="https://nconnect.nicmar.ac.in/storage/profile/6a871be7d6f94.png" TargetMode="External"/><Relationship Id="rId_hyperlink_20" Type="http://schemas.openxmlformats.org/officeDocument/2006/relationships/hyperlink" Target="https://nconnect.nicmar.ac.in/storage/profile/6a8703ea89a64.png" TargetMode="External"/><Relationship Id="rId_hyperlink_21" Type="http://schemas.openxmlformats.org/officeDocument/2006/relationships/hyperlink" Target="https://nconnect.nicmar.ac.in/storage/profile/6a86bf14114d4.png" TargetMode="External"/><Relationship Id="rId_hyperlink_22" Type="http://schemas.openxmlformats.org/officeDocument/2006/relationships/hyperlink" Target="https://nconnect.nicmar.ac.in/storage/profile/6a85ea4b72ee0.png" TargetMode="External"/><Relationship Id="rId_hyperlink_23" Type="http://schemas.openxmlformats.org/officeDocument/2006/relationships/hyperlink" Target="https://nconnect.nicmar.ac.in/storage/profile/6a8726d9126ce.png" TargetMode="External"/><Relationship Id="rId_hyperlink_24" Type="http://schemas.openxmlformats.org/officeDocument/2006/relationships/hyperlink" Target="https://nconnect.nicmar.ac.in/storage/profile/6a87159235115.png" TargetMode="External"/><Relationship Id="rId_hyperlink_25" Type="http://schemas.openxmlformats.org/officeDocument/2006/relationships/hyperlink" Target="https://nconnect.nicmar.ac.in/storage/profile/6a86b5c3d56d2.png" TargetMode="External"/><Relationship Id="rId_hyperlink_26" Type="http://schemas.openxmlformats.org/officeDocument/2006/relationships/hyperlink" Target="https://nconnect.nicmar.ac.in/storage/profile/6a86bbbe3ab09.png" TargetMode="External"/><Relationship Id="rId_hyperlink_27" Type="http://schemas.openxmlformats.org/officeDocument/2006/relationships/hyperlink" Target="https://nconnect.nicmar.ac.in/storage/profile/6a848f7c3ad35.png" TargetMode="External"/><Relationship Id="rId_hyperlink_28" Type="http://schemas.openxmlformats.org/officeDocument/2006/relationships/hyperlink" Target="https://nconnect.nicmar.ac.in/storage/profile/6a85e512e8f53.png" TargetMode="External"/><Relationship Id="rId_hyperlink_29" Type="http://schemas.openxmlformats.org/officeDocument/2006/relationships/hyperlink" Target="https://nconnect.nicmar.ac.in/storage/profile/6a8f4258ad3bc.png" TargetMode="External"/><Relationship Id="rId_hyperlink_30" Type="http://schemas.openxmlformats.org/officeDocument/2006/relationships/hyperlink" Target="https://nconnect.nicmar.ac.in/storage/profile/6a871a8ca010b.png" TargetMode="External"/><Relationship Id="rId_hyperlink_31" Type="http://schemas.openxmlformats.org/officeDocument/2006/relationships/hyperlink" Target="https://nconnect.nicmar.ac.in/storage/profile/6a87278f9677e.png" TargetMode="External"/><Relationship Id="rId_hyperlink_32" Type="http://schemas.openxmlformats.org/officeDocument/2006/relationships/hyperlink" Target="https://nconnect.nicmar.ac.in/storage/profile/6a8744d138622.png" TargetMode="External"/><Relationship Id="rId_hyperlink_33" Type="http://schemas.openxmlformats.org/officeDocument/2006/relationships/hyperlink" Target="https://nconnect.nicmar.ac.in/storage/profile/6a86ed598d4e3.png" TargetMode="External"/><Relationship Id="rId_hyperlink_34" Type="http://schemas.openxmlformats.org/officeDocument/2006/relationships/hyperlink" Target="https://nconnect.nicmar.ac.in/storage/profile/6a86006a218a2.png" TargetMode="External"/><Relationship Id="rId_hyperlink_35" Type="http://schemas.openxmlformats.org/officeDocument/2006/relationships/hyperlink" Target="https://nconnect.nicmar.ac.in/storage/profile/6a85c2dce82ca.png" TargetMode="External"/><Relationship Id="rId_hyperlink_36" Type="http://schemas.openxmlformats.org/officeDocument/2006/relationships/hyperlink" Target="https://nconnect.nicmar.ac.in/storage/profile/6a85c20b319f0.png" TargetMode="External"/><Relationship Id="rId_hyperlink_37" Type="http://schemas.openxmlformats.org/officeDocument/2006/relationships/hyperlink" Target="https://nconnect.nicmar.ac.in/storage/profile/6a85d6f644c96.png" TargetMode="External"/><Relationship Id="rId_hyperlink_38" Type="http://schemas.openxmlformats.org/officeDocument/2006/relationships/hyperlink" Target="https://nconnect.nicmar.ac.in/storage/profile/6a85c210a820d.png" TargetMode="External"/><Relationship Id="rId_hyperlink_39" Type="http://schemas.openxmlformats.org/officeDocument/2006/relationships/hyperlink" Target="https://nconnect.nicmar.ac.in/storage/profile/6a85df4247e88.png" TargetMode="External"/><Relationship Id="rId_hyperlink_40" Type="http://schemas.openxmlformats.org/officeDocument/2006/relationships/hyperlink" Target="https://nconnect.nicmar.ac.in/storage/profile/6a85aa9122054.png" TargetMode="External"/><Relationship Id="rId_hyperlink_41" Type="http://schemas.openxmlformats.org/officeDocument/2006/relationships/hyperlink" Target="https://nconnect.nicmar.ac.in/storage/profile/6ab35e997e3e7.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44"/>
  <sheetViews>
    <sheetView tabSelected="1" workbookViewId="0" showGridLines="true" showRowColHeaders="1">
      <pane ySplit="1" topLeftCell="A2" activePane="bottomLeft" state="frozen"/>
      <selection pane="bottomLeft" activeCell="BX2" sqref="BX2:BX44"/>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8.71" bestFit="true" customWidth="true" style="0"/>
    <col min="5" max="5" width="17.71" bestFit="true" customWidth="true" style="0"/>
    <col min="6" max="6" width="15.139" bestFit="true" customWidth="true" style="0"/>
    <col min="7" max="7" width="32.992"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39.99" bestFit="true" customWidth="true" style="0"/>
    <col min="15" max="15" width="150.963" bestFit="true" customWidth="true" style="0"/>
    <col min="16" max="16" width="17.71" bestFit="true" customWidth="true" style="0"/>
    <col min="17" max="17" width="20.281" bestFit="true" customWidth="true" style="0"/>
    <col min="18" max="18" width="36.42" bestFit="true" customWidth="true" style="0"/>
    <col min="19" max="19" width="20.281" bestFit="true" customWidth="true" style="0"/>
    <col min="20" max="20" width="41.133" bestFit="true" customWidth="true" style="0"/>
    <col min="21" max="21" width="32.992" bestFit="true" customWidth="true" style="0"/>
    <col min="22" max="22" width="20.281" bestFit="true" customWidth="true" style="0"/>
    <col min="23" max="23" width="25.422" bestFit="true" customWidth="true" style="0"/>
    <col min="24" max="24" width="142.679" bestFit="true" customWidth="true" style="0"/>
    <col min="25" max="25" width="18.71" bestFit="true" customWidth="true" style="0"/>
    <col min="26" max="26" width="17.567" bestFit="true" customWidth="true" style="0"/>
    <col min="27" max="27" width="142.67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6.553" bestFit="true" customWidth="true" style="0"/>
    <col min="33" max="33" width="109.54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4.832" bestFit="true" customWidth="true" style="0"/>
    <col min="39" max="39" width="87.122"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5.277" bestFit="true" customWidth="true" style="0"/>
    <col min="46" max="46" width="64.841"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2.982" bestFit="true" customWidth="true" style="0"/>
    <col min="52" max="52" width="117.828"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19.114" bestFit="true" customWidth="true" style="0"/>
    <col min="68" max="68" width="163.817" bestFit="true" customWidth="true" style="0"/>
    <col min="69" max="69" width="24.28" bestFit="true" customWidth="true" style="0"/>
    <col min="70" max="70" width="154.391" bestFit="true" customWidth="true" style="0"/>
    <col min="71" max="71" width="19.138" bestFit="true" customWidth="true" style="0"/>
    <col min="72" max="72" width="119.114"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7250330082</v>
      </c>
      <c r="K2" s="1" t="s">
        <v>84</v>
      </c>
      <c r="L2" s="1" t="s">
        <v>85</v>
      </c>
      <c r="M2" s="1" t="s">
        <v>86</v>
      </c>
      <c r="N2" s="1" t="s">
        <v>87</v>
      </c>
      <c r="O2" s="1" t="s">
        <v>88</v>
      </c>
      <c r="P2" s="1" t="s">
        <v>89</v>
      </c>
      <c r="Q2" s="1">
        <v>923077285548</v>
      </c>
      <c r="R2" s="1" t="s">
        <v>90</v>
      </c>
      <c r="S2" s="1">
        <v>9771486387</v>
      </c>
      <c r="T2" s="1" t="s">
        <v>91</v>
      </c>
      <c r="U2" s="1" t="s">
        <v>92</v>
      </c>
      <c r="V2" s="1">
        <v>8789235467</v>
      </c>
      <c r="W2" s="1" t="s">
        <v>93</v>
      </c>
      <c r="X2" s="1" t="s">
        <v>94</v>
      </c>
      <c r="Y2" s="1" t="s">
        <v>95</v>
      </c>
      <c r="Z2" s="1" t="s">
        <v>96</v>
      </c>
      <c r="AA2" s="1" t="s">
        <v>94</v>
      </c>
      <c r="AB2" s="1" t="s">
        <v>95</v>
      </c>
      <c r="AC2" s="1" t="s">
        <v>96</v>
      </c>
      <c r="AD2" s="1" t="s">
        <v>97</v>
      </c>
      <c r="AE2" s="1" t="s">
        <v>97</v>
      </c>
      <c r="AF2" s="1" t="s">
        <v>98</v>
      </c>
      <c r="AG2" s="1" t="s">
        <v>99</v>
      </c>
      <c r="AH2" s="1" t="s">
        <v>100</v>
      </c>
      <c r="AI2" s="1" t="s">
        <v>101</v>
      </c>
      <c r="AJ2" s="1">
        <v>87.0</v>
      </c>
      <c r="AK2" s="1"/>
      <c r="AL2" s="1" t="s">
        <v>102</v>
      </c>
      <c r="AM2" s="1" t="s">
        <v>99</v>
      </c>
      <c r="AN2" s="1" t="s">
        <v>103</v>
      </c>
      <c r="AO2" s="1" t="s">
        <v>104</v>
      </c>
      <c r="AP2" s="1" t="s">
        <v>105</v>
      </c>
      <c r="AQ2" s="1">
        <v>79.16</v>
      </c>
      <c r="AR2" s="1"/>
      <c r="AS2" s="1"/>
      <c r="AT2" s="1"/>
      <c r="AU2" s="1"/>
      <c r="AV2" s="1"/>
      <c r="AW2" s="1"/>
      <c r="AX2" s="1"/>
      <c r="AY2" s="1" t="s">
        <v>106</v>
      </c>
      <c r="AZ2" s="1" t="s">
        <v>107</v>
      </c>
      <c r="BA2" s="1" t="s">
        <v>108</v>
      </c>
      <c r="BB2" s="1" t="s">
        <v>109</v>
      </c>
      <c r="BC2" s="1" t="s">
        <v>105</v>
      </c>
      <c r="BD2" s="1" t="s">
        <v>110</v>
      </c>
      <c r="BE2" s="1">
        <v>90.6</v>
      </c>
      <c r="BF2" s="1">
        <v>9.06</v>
      </c>
      <c r="BG2" s="1"/>
      <c r="BH2" s="1"/>
      <c r="BI2" s="1"/>
      <c r="BJ2" s="1"/>
      <c r="BK2" s="1"/>
      <c r="BL2" s="1"/>
      <c r="BM2" s="1"/>
      <c r="BN2" s="1"/>
      <c r="BO2" s="1" t="s">
        <v>111</v>
      </c>
      <c r="BP2" s="1"/>
      <c r="BQ2" s="1"/>
      <c r="BR2" s="1" t="s">
        <v>112</v>
      </c>
      <c r="BS2" s="1">
        <v>12</v>
      </c>
      <c r="BT2" s="1" t="s">
        <v>113</v>
      </c>
      <c r="BU2" s="1" t="str">
        <f>HYPERLINK("https://nconnect.nicmar.ac.in/storage/profile/6a86a9b5c9d75.png","Download")</f>
        <v>0</v>
      </c>
      <c r="BV2" s="1" t="s">
        <v>114</v>
      </c>
      <c r="BW2" s="3"/>
      <c r="BX2" s="3"/>
    </row>
    <row r="3" spans="1:76">
      <c r="A3" s="1" t="s">
        <v>76</v>
      </c>
      <c r="B3" s="1" t="s">
        <v>77</v>
      </c>
      <c r="C3" s="1" t="s">
        <v>115</v>
      </c>
      <c r="D3" s="1" t="s">
        <v>116</v>
      </c>
      <c r="E3" s="1" t="s">
        <v>117</v>
      </c>
      <c r="F3" s="1" t="s">
        <v>118</v>
      </c>
      <c r="G3" s="1" t="s">
        <v>119</v>
      </c>
      <c r="H3" s="1" t="s">
        <v>120</v>
      </c>
      <c r="I3" s="1" t="s">
        <v>121</v>
      </c>
      <c r="J3" s="1">
        <v>7676286929</v>
      </c>
      <c r="K3" s="1" t="s">
        <v>84</v>
      </c>
      <c r="L3" s="1" t="s">
        <v>122</v>
      </c>
      <c r="M3" s="1" t="s">
        <v>86</v>
      </c>
      <c r="N3" s="1" t="s">
        <v>123</v>
      </c>
      <c r="O3" s="1" t="s">
        <v>124</v>
      </c>
      <c r="P3" s="1" t="s">
        <v>89</v>
      </c>
      <c r="Q3" s="1">
        <v>906427170505</v>
      </c>
      <c r="R3" s="1" t="s">
        <v>125</v>
      </c>
      <c r="S3" s="1">
        <v>9480221859</v>
      </c>
      <c r="T3" s="1" t="s">
        <v>126</v>
      </c>
      <c r="U3" s="1" t="s">
        <v>127</v>
      </c>
      <c r="V3" s="1">
        <v>8088198565</v>
      </c>
      <c r="W3" s="1" t="s">
        <v>128</v>
      </c>
      <c r="X3" s="1" t="s">
        <v>129</v>
      </c>
      <c r="Y3" s="1" t="s">
        <v>130</v>
      </c>
      <c r="Z3" s="1" t="s">
        <v>131</v>
      </c>
      <c r="AA3" s="1" t="s">
        <v>129</v>
      </c>
      <c r="AB3" s="1" t="s">
        <v>130</v>
      </c>
      <c r="AC3" s="1" t="s">
        <v>131</v>
      </c>
      <c r="AD3" s="1" t="s">
        <v>97</v>
      </c>
      <c r="AE3" s="1" t="s">
        <v>97</v>
      </c>
      <c r="AF3" s="1" t="s">
        <v>132</v>
      </c>
      <c r="AG3" s="1" t="s">
        <v>133</v>
      </c>
      <c r="AH3" s="1" t="s">
        <v>134</v>
      </c>
      <c r="AI3" s="1" t="s">
        <v>135</v>
      </c>
      <c r="AJ3" s="1">
        <v>60.48</v>
      </c>
      <c r="AK3" s="1"/>
      <c r="AL3" s="1" t="s">
        <v>136</v>
      </c>
      <c r="AM3" s="1" t="s">
        <v>137</v>
      </c>
      <c r="AN3" s="1" t="s">
        <v>103</v>
      </c>
      <c r="AO3" s="1" t="s">
        <v>138</v>
      </c>
      <c r="AP3" s="1" t="s">
        <v>105</v>
      </c>
      <c r="AQ3" s="1">
        <v>66.5</v>
      </c>
      <c r="AR3" s="1"/>
      <c r="AS3" s="1"/>
      <c r="AT3" s="1"/>
      <c r="AU3" s="1"/>
      <c r="AV3" s="1"/>
      <c r="AW3" s="1"/>
      <c r="AX3" s="1"/>
      <c r="AY3" s="1" t="s">
        <v>139</v>
      </c>
      <c r="AZ3" s="1" t="s">
        <v>140</v>
      </c>
      <c r="BA3" s="1" t="s">
        <v>141</v>
      </c>
      <c r="BB3" s="1" t="s">
        <v>109</v>
      </c>
      <c r="BC3" s="1" t="s">
        <v>142</v>
      </c>
      <c r="BD3" s="1" t="s">
        <v>143</v>
      </c>
      <c r="BE3" s="1">
        <v>90</v>
      </c>
      <c r="BF3" s="1">
        <v>9</v>
      </c>
      <c r="BG3" s="1"/>
      <c r="BH3" s="1"/>
      <c r="BI3" s="1"/>
      <c r="BJ3" s="1"/>
      <c r="BK3" s="1"/>
      <c r="BL3" s="1"/>
      <c r="BM3" s="1"/>
      <c r="BN3" s="1"/>
      <c r="BO3" s="1" t="s">
        <v>144</v>
      </c>
      <c r="BP3" s="1"/>
      <c r="BQ3" s="1"/>
      <c r="BR3" s="1"/>
      <c r="BS3" s="1"/>
      <c r="BT3" s="1"/>
      <c r="BU3" s="1" t="str">
        <f>HYPERLINK("https://nconnect.nicmar.ac.in/storage/profile/6a85f4f3ee12f.png","Download")</f>
        <v>0</v>
      </c>
      <c r="BV3" s="1" t="s">
        <v>114</v>
      </c>
      <c r="BW3" s="3"/>
      <c r="BX3" s="3"/>
    </row>
    <row r="4" spans="1:76">
      <c r="A4" s="1" t="s">
        <v>76</v>
      </c>
      <c r="B4" s="1" t="s">
        <v>77</v>
      </c>
      <c r="C4" s="1" t="s">
        <v>145</v>
      </c>
      <c r="D4" s="1" t="s">
        <v>146</v>
      </c>
      <c r="E4" s="1"/>
      <c r="F4" s="1" t="s">
        <v>147</v>
      </c>
      <c r="G4" s="1" t="s">
        <v>148</v>
      </c>
      <c r="H4" s="1" t="s">
        <v>149</v>
      </c>
      <c r="I4" s="1" t="s">
        <v>150</v>
      </c>
      <c r="J4" s="1">
        <v>7819095397</v>
      </c>
      <c r="K4" s="1" t="s">
        <v>84</v>
      </c>
      <c r="L4" s="1" t="s">
        <v>151</v>
      </c>
      <c r="M4" s="1" t="s">
        <v>86</v>
      </c>
      <c r="N4" s="1" t="s">
        <v>152</v>
      </c>
      <c r="O4" s="1" t="s">
        <v>153</v>
      </c>
      <c r="P4" s="1" t="s">
        <v>89</v>
      </c>
      <c r="Q4" s="1">
        <v>207090630540</v>
      </c>
      <c r="R4" s="1" t="s">
        <v>154</v>
      </c>
      <c r="S4" s="1">
        <v>9412875819</v>
      </c>
      <c r="T4" s="1" t="s">
        <v>155</v>
      </c>
      <c r="U4" s="1" t="s">
        <v>156</v>
      </c>
      <c r="V4" s="1">
        <v>9411941023</v>
      </c>
      <c r="W4" s="1" t="s">
        <v>157</v>
      </c>
      <c r="X4" s="1" t="s">
        <v>158</v>
      </c>
      <c r="Y4" s="1" t="s">
        <v>159</v>
      </c>
      <c r="Z4" s="1" t="s">
        <v>160</v>
      </c>
      <c r="AA4" s="1" t="s">
        <v>158</v>
      </c>
      <c r="AB4" s="1" t="s">
        <v>159</v>
      </c>
      <c r="AC4" s="1" t="s">
        <v>160</v>
      </c>
      <c r="AD4" s="1" t="s">
        <v>97</v>
      </c>
      <c r="AE4" s="1" t="s">
        <v>97</v>
      </c>
      <c r="AF4" s="1" t="s">
        <v>161</v>
      </c>
      <c r="AG4" s="1" t="s">
        <v>162</v>
      </c>
      <c r="AH4" s="1" t="s">
        <v>100</v>
      </c>
      <c r="AI4" s="1" t="s">
        <v>163</v>
      </c>
      <c r="AJ4" s="1">
        <v>88.83</v>
      </c>
      <c r="AK4" s="1"/>
      <c r="AL4" s="1" t="s">
        <v>161</v>
      </c>
      <c r="AM4" s="1" t="s">
        <v>162</v>
      </c>
      <c r="AN4" s="1" t="s">
        <v>103</v>
      </c>
      <c r="AO4" s="1" t="s">
        <v>164</v>
      </c>
      <c r="AP4" s="1" t="s">
        <v>165</v>
      </c>
      <c r="AQ4" s="1">
        <v>78.16</v>
      </c>
      <c r="AR4" s="1"/>
      <c r="AS4" s="1"/>
      <c r="AT4" s="1"/>
      <c r="AU4" s="1"/>
      <c r="AV4" s="1"/>
      <c r="AW4" s="1"/>
      <c r="AX4" s="1"/>
      <c r="AY4" s="1" t="s">
        <v>166</v>
      </c>
      <c r="AZ4" s="1" t="s">
        <v>166</v>
      </c>
      <c r="BA4" s="1" t="s">
        <v>108</v>
      </c>
      <c r="BB4" s="1" t="s">
        <v>109</v>
      </c>
      <c r="BC4" s="1" t="s">
        <v>105</v>
      </c>
      <c r="BD4" s="1" t="s">
        <v>110</v>
      </c>
      <c r="BE4" s="1">
        <v>77.7</v>
      </c>
      <c r="BF4" s="1">
        <v>7.77</v>
      </c>
      <c r="BG4" s="1"/>
      <c r="BH4" s="1"/>
      <c r="BI4" s="1"/>
      <c r="BJ4" s="1"/>
      <c r="BK4" s="1"/>
      <c r="BL4" s="1"/>
      <c r="BM4" s="1"/>
      <c r="BN4" s="1"/>
      <c r="BO4" s="1" t="s">
        <v>167</v>
      </c>
      <c r="BP4" s="1"/>
      <c r="BQ4" s="1"/>
      <c r="BR4" s="1" t="s">
        <v>168</v>
      </c>
      <c r="BS4" s="1">
        <v>16</v>
      </c>
      <c r="BT4" s="1" t="s">
        <v>169</v>
      </c>
      <c r="BU4" s="1" t="str">
        <f>HYPERLINK("https://nconnect.nicmar.ac.in/storage/profile/6a8726db2810e.png","Download")</f>
        <v>0</v>
      </c>
      <c r="BV4" s="1" t="s">
        <v>114</v>
      </c>
      <c r="BW4" s="3"/>
      <c r="BX4" s="3"/>
    </row>
    <row r="5" spans="1:76">
      <c r="A5" s="1" t="s">
        <v>76</v>
      </c>
      <c r="B5" s="1" t="s">
        <v>77</v>
      </c>
      <c r="C5" s="1" t="s">
        <v>170</v>
      </c>
      <c r="D5" s="1" t="s">
        <v>171</v>
      </c>
      <c r="E5" s="1" t="s">
        <v>172</v>
      </c>
      <c r="F5" s="1" t="s">
        <v>173</v>
      </c>
      <c r="G5" s="1" t="s">
        <v>174</v>
      </c>
      <c r="H5" s="1" t="s">
        <v>175</v>
      </c>
      <c r="I5" s="1" t="s">
        <v>176</v>
      </c>
      <c r="J5" s="1">
        <v>8667279031</v>
      </c>
      <c r="K5" s="1" t="s">
        <v>84</v>
      </c>
      <c r="L5" s="1" t="s">
        <v>177</v>
      </c>
      <c r="M5" s="1" t="s">
        <v>86</v>
      </c>
      <c r="N5" s="1" t="s">
        <v>178</v>
      </c>
      <c r="O5" s="1" t="s">
        <v>179</v>
      </c>
      <c r="P5" s="1" t="s">
        <v>89</v>
      </c>
      <c r="Q5" s="1">
        <v>277798691709</v>
      </c>
      <c r="R5" s="1" t="s">
        <v>180</v>
      </c>
      <c r="S5" s="1">
        <v>8870890793</v>
      </c>
      <c r="T5" s="1" t="s">
        <v>181</v>
      </c>
      <c r="U5" s="1" t="s">
        <v>182</v>
      </c>
      <c r="V5" s="1">
        <v>9488344562</v>
      </c>
      <c r="W5" s="1" t="s">
        <v>183</v>
      </c>
      <c r="X5" s="1" t="s">
        <v>184</v>
      </c>
      <c r="Y5" s="1" t="s">
        <v>185</v>
      </c>
      <c r="Z5" s="1" t="s">
        <v>186</v>
      </c>
      <c r="AA5" s="1" t="s">
        <v>184</v>
      </c>
      <c r="AB5" s="1" t="s">
        <v>185</v>
      </c>
      <c r="AC5" s="1" t="s">
        <v>186</v>
      </c>
      <c r="AD5" s="1" t="s">
        <v>97</v>
      </c>
      <c r="AE5" s="1" t="s">
        <v>97</v>
      </c>
      <c r="AF5" s="1" t="s">
        <v>187</v>
      </c>
      <c r="AG5" s="1" t="s">
        <v>188</v>
      </c>
      <c r="AH5" s="1" t="s">
        <v>134</v>
      </c>
      <c r="AI5" s="1" t="s">
        <v>135</v>
      </c>
      <c r="AJ5" s="1">
        <v>63.2</v>
      </c>
      <c r="AK5" s="1"/>
      <c r="AL5" s="1" t="s">
        <v>187</v>
      </c>
      <c r="AM5" s="1" t="s">
        <v>188</v>
      </c>
      <c r="AN5" s="1" t="s">
        <v>103</v>
      </c>
      <c r="AO5" s="1" t="s">
        <v>138</v>
      </c>
      <c r="AP5" s="1" t="s">
        <v>105</v>
      </c>
      <c r="AQ5" s="1">
        <v>68.2</v>
      </c>
      <c r="AR5" s="1"/>
      <c r="AS5" s="1"/>
      <c r="AT5" s="1"/>
      <c r="AU5" s="1"/>
      <c r="AV5" s="1"/>
      <c r="AW5" s="1"/>
      <c r="AX5" s="1"/>
      <c r="AY5" s="1" t="s">
        <v>189</v>
      </c>
      <c r="AZ5" s="1" t="s">
        <v>190</v>
      </c>
      <c r="BA5" s="1" t="s">
        <v>108</v>
      </c>
      <c r="BB5" s="1" t="s">
        <v>109</v>
      </c>
      <c r="BC5" s="1" t="s">
        <v>191</v>
      </c>
      <c r="BD5" s="1" t="s">
        <v>110</v>
      </c>
      <c r="BE5" s="1">
        <v>73.77</v>
      </c>
      <c r="BF5" s="1">
        <v>7.37</v>
      </c>
      <c r="BG5" s="1"/>
      <c r="BH5" s="1"/>
      <c r="BI5" s="1"/>
      <c r="BJ5" s="1"/>
      <c r="BK5" s="1"/>
      <c r="BL5" s="1"/>
      <c r="BM5" s="1"/>
      <c r="BN5" s="1"/>
      <c r="BO5" s="1" t="s">
        <v>192</v>
      </c>
      <c r="BP5" s="1"/>
      <c r="BQ5" s="1"/>
      <c r="BR5" s="1" t="s">
        <v>193</v>
      </c>
      <c r="BS5" s="1">
        <v>4</v>
      </c>
      <c r="BT5" s="1" t="s">
        <v>194</v>
      </c>
      <c r="BU5" s="1" t="str">
        <f>HYPERLINK("https://nconnect.nicmar.ac.in/storage/profile/6a87075a5f744.png","Download")</f>
        <v>0</v>
      </c>
      <c r="BV5" s="1" t="s">
        <v>114</v>
      </c>
      <c r="BW5" s="3"/>
      <c r="BX5" s="3"/>
    </row>
    <row r="6" spans="1:76">
      <c r="A6" s="1" t="s">
        <v>76</v>
      </c>
      <c r="B6" s="1" t="s">
        <v>77</v>
      </c>
      <c r="C6" s="1" t="s">
        <v>195</v>
      </c>
      <c r="D6" s="1" t="s">
        <v>196</v>
      </c>
      <c r="E6" s="1"/>
      <c r="F6" s="1" t="s">
        <v>197</v>
      </c>
      <c r="G6" s="1" t="s">
        <v>198</v>
      </c>
      <c r="H6" s="1" t="s">
        <v>199</v>
      </c>
      <c r="I6" s="1" t="s">
        <v>200</v>
      </c>
      <c r="J6" s="1">
        <v>8667546990</v>
      </c>
      <c r="K6" s="1" t="s">
        <v>84</v>
      </c>
      <c r="L6" s="1" t="s">
        <v>201</v>
      </c>
      <c r="M6" s="1" t="s">
        <v>86</v>
      </c>
      <c r="N6" s="1" t="s">
        <v>202</v>
      </c>
      <c r="O6" s="1" t="s">
        <v>203</v>
      </c>
      <c r="P6" s="1" t="s">
        <v>204</v>
      </c>
      <c r="Q6" s="1" t="s">
        <v>205</v>
      </c>
      <c r="R6" s="1" t="s">
        <v>206</v>
      </c>
      <c r="S6" s="1">
        <v>9976441000</v>
      </c>
      <c r="T6" s="1" t="s">
        <v>207</v>
      </c>
      <c r="U6" s="1" t="s">
        <v>208</v>
      </c>
      <c r="V6" s="1">
        <v>6379756262</v>
      </c>
      <c r="W6" s="1" t="s">
        <v>209</v>
      </c>
      <c r="X6" s="1" t="s">
        <v>210</v>
      </c>
      <c r="Y6" s="1" t="s">
        <v>211</v>
      </c>
      <c r="Z6" s="1" t="s">
        <v>186</v>
      </c>
      <c r="AA6" s="1" t="s">
        <v>210</v>
      </c>
      <c r="AB6" s="1" t="s">
        <v>211</v>
      </c>
      <c r="AC6" s="1" t="s">
        <v>186</v>
      </c>
      <c r="AD6" s="1" t="s">
        <v>97</v>
      </c>
      <c r="AE6" s="1" t="s">
        <v>97</v>
      </c>
      <c r="AF6" s="1" t="s">
        <v>212</v>
      </c>
      <c r="AG6" s="1" t="s">
        <v>213</v>
      </c>
      <c r="AH6" s="1" t="s">
        <v>214</v>
      </c>
      <c r="AI6" s="1" t="s">
        <v>163</v>
      </c>
      <c r="AJ6" s="1">
        <v>73.4</v>
      </c>
      <c r="AK6" s="1"/>
      <c r="AL6" s="1" t="s">
        <v>212</v>
      </c>
      <c r="AM6" s="1" t="s">
        <v>213</v>
      </c>
      <c r="AN6" s="1" t="s">
        <v>215</v>
      </c>
      <c r="AO6" s="1" t="s">
        <v>216</v>
      </c>
      <c r="AP6" s="1" t="s">
        <v>165</v>
      </c>
      <c r="AQ6" s="1">
        <v>78.5</v>
      </c>
      <c r="AR6" s="1"/>
      <c r="AS6" s="1"/>
      <c r="AT6" s="1"/>
      <c r="AU6" s="1"/>
      <c r="AV6" s="1"/>
      <c r="AW6" s="1"/>
      <c r="AX6" s="1"/>
      <c r="AY6" s="1" t="s">
        <v>217</v>
      </c>
      <c r="AZ6" s="1" t="s">
        <v>218</v>
      </c>
      <c r="BA6" s="1" t="s">
        <v>141</v>
      </c>
      <c r="BB6" s="1" t="s">
        <v>109</v>
      </c>
      <c r="BC6" s="1" t="s">
        <v>219</v>
      </c>
      <c r="BD6" s="1" t="s">
        <v>220</v>
      </c>
      <c r="BE6" s="1">
        <v>78</v>
      </c>
      <c r="BF6" s="1">
        <v>7.8</v>
      </c>
      <c r="BG6" s="1"/>
      <c r="BH6" s="1"/>
      <c r="BI6" s="1"/>
      <c r="BJ6" s="1"/>
      <c r="BK6" s="1"/>
      <c r="BL6" s="1"/>
      <c r="BM6" s="1"/>
      <c r="BN6" s="1"/>
      <c r="BO6" s="1" t="s">
        <v>221</v>
      </c>
      <c r="BP6" s="1"/>
      <c r="BQ6" s="1"/>
      <c r="BR6" s="1"/>
      <c r="BS6" s="1"/>
      <c r="BT6" s="1"/>
      <c r="BU6" s="1" t="str">
        <f>HYPERLINK("https://nconnect.nicmar.ac.in/storage/profile/6a86f22270873.png","Download")</f>
        <v>0</v>
      </c>
      <c r="BV6" s="1" t="s">
        <v>114</v>
      </c>
      <c r="BW6" s="3"/>
      <c r="BX6" s="3"/>
    </row>
    <row r="7" spans="1:76">
      <c r="A7" s="1" t="s">
        <v>76</v>
      </c>
      <c r="B7" s="1" t="s">
        <v>77</v>
      </c>
      <c r="C7" s="1" t="s">
        <v>222</v>
      </c>
      <c r="D7" s="1" t="s">
        <v>223</v>
      </c>
      <c r="E7" s="1"/>
      <c r="F7" s="1" t="s">
        <v>224</v>
      </c>
      <c r="G7" s="1" t="s">
        <v>225</v>
      </c>
      <c r="H7" s="1" t="s">
        <v>226</v>
      </c>
      <c r="I7" s="1" t="s">
        <v>227</v>
      </c>
      <c r="J7" s="1">
        <v>8296885408</v>
      </c>
      <c r="K7" s="1" t="s">
        <v>84</v>
      </c>
      <c r="L7" s="1" t="s">
        <v>228</v>
      </c>
      <c r="M7" s="1" t="s">
        <v>86</v>
      </c>
      <c r="N7" s="1" t="s">
        <v>229</v>
      </c>
      <c r="O7" s="1" t="s">
        <v>230</v>
      </c>
      <c r="P7" s="1" t="s">
        <v>89</v>
      </c>
      <c r="Q7" s="1">
        <v>886085742816</v>
      </c>
      <c r="R7" s="1" t="s">
        <v>231</v>
      </c>
      <c r="S7" s="1">
        <v>9740296279</v>
      </c>
      <c r="T7" s="1" t="s">
        <v>232</v>
      </c>
      <c r="U7" s="1" t="s">
        <v>233</v>
      </c>
      <c r="V7" s="1">
        <v>9901712044</v>
      </c>
      <c r="W7" s="1" t="s">
        <v>234</v>
      </c>
      <c r="X7" s="1" t="s">
        <v>235</v>
      </c>
      <c r="Y7" s="1" t="s">
        <v>236</v>
      </c>
      <c r="Z7" s="1" t="s">
        <v>131</v>
      </c>
      <c r="AA7" s="1" t="s">
        <v>235</v>
      </c>
      <c r="AB7" s="1" t="s">
        <v>236</v>
      </c>
      <c r="AC7" s="1" t="s">
        <v>131</v>
      </c>
      <c r="AD7" s="1" t="s">
        <v>97</v>
      </c>
      <c r="AE7" s="1" t="s">
        <v>97</v>
      </c>
      <c r="AF7" s="1" t="s">
        <v>237</v>
      </c>
      <c r="AG7" s="1" t="s">
        <v>238</v>
      </c>
      <c r="AH7" s="1" t="s">
        <v>239</v>
      </c>
      <c r="AI7" s="1" t="s">
        <v>240</v>
      </c>
      <c r="AJ7" s="1">
        <v>65.0</v>
      </c>
      <c r="AK7" s="1"/>
      <c r="AL7" s="1" t="s">
        <v>241</v>
      </c>
      <c r="AM7" s="1" t="s">
        <v>242</v>
      </c>
      <c r="AN7" s="1" t="s">
        <v>243</v>
      </c>
      <c r="AO7" s="1" t="s">
        <v>100</v>
      </c>
      <c r="AP7" s="1" t="s">
        <v>244</v>
      </c>
      <c r="AQ7" s="1">
        <v>62.16</v>
      </c>
      <c r="AR7" s="1"/>
      <c r="AS7" s="1"/>
      <c r="AT7" s="1"/>
      <c r="AU7" s="1"/>
      <c r="AV7" s="1"/>
      <c r="AW7" s="1"/>
      <c r="AX7" s="1"/>
      <c r="AY7" s="1" t="s">
        <v>245</v>
      </c>
      <c r="AZ7" s="1" t="s">
        <v>246</v>
      </c>
      <c r="BA7" s="1" t="s">
        <v>141</v>
      </c>
      <c r="BB7" s="1" t="s">
        <v>109</v>
      </c>
      <c r="BC7" s="1" t="s">
        <v>163</v>
      </c>
      <c r="BD7" s="1" t="s">
        <v>247</v>
      </c>
      <c r="BE7" s="1">
        <v>62.3</v>
      </c>
      <c r="BF7" s="1">
        <v>6.98</v>
      </c>
      <c r="BG7" s="1"/>
      <c r="BH7" s="1"/>
      <c r="BI7" s="1"/>
      <c r="BJ7" s="1"/>
      <c r="BK7" s="1"/>
      <c r="BL7" s="1"/>
      <c r="BM7" s="1"/>
      <c r="BN7" s="1"/>
      <c r="BO7" s="1" t="s">
        <v>248</v>
      </c>
      <c r="BP7" s="1" t="s">
        <v>249</v>
      </c>
      <c r="BQ7" s="1" t="s">
        <v>250</v>
      </c>
      <c r="BR7" s="1" t="s">
        <v>251</v>
      </c>
      <c r="BS7" s="1">
        <v>4</v>
      </c>
      <c r="BT7" s="1"/>
      <c r="BU7" s="1" t="str">
        <f>HYPERLINK("https://nconnect.nicmar.ac.in/storage/profile/6a848814d7e88.png","Download")</f>
        <v>0</v>
      </c>
      <c r="BV7" s="1" t="s">
        <v>114</v>
      </c>
      <c r="BW7" s="3"/>
      <c r="BX7" s="3"/>
    </row>
    <row r="8" spans="1:76">
      <c r="A8" s="1" t="s">
        <v>76</v>
      </c>
      <c r="B8" s="1" t="s">
        <v>77</v>
      </c>
      <c r="C8" s="1" t="s">
        <v>252</v>
      </c>
      <c r="D8" s="1" t="s">
        <v>253</v>
      </c>
      <c r="E8" s="1"/>
      <c r="F8" s="1" t="s">
        <v>254</v>
      </c>
      <c r="G8" s="1" t="s">
        <v>255</v>
      </c>
      <c r="H8" s="1" t="s">
        <v>256</v>
      </c>
      <c r="I8" s="1" t="s">
        <v>257</v>
      </c>
      <c r="J8" s="1">
        <v>9843007700</v>
      </c>
      <c r="K8" s="1" t="s">
        <v>84</v>
      </c>
      <c r="L8" s="1" t="s">
        <v>258</v>
      </c>
      <c r="M8" s="1" t="s">
        <v>86</v>
      </c>
      <c r="N8" s="1" t="s">
        <v>259</v>
      </c>
      <c r="O8" s="1" t="s">
        <v>260</v>
      </c>
      <c r="P8" s="1" t="s">
        <v>261</v>
      </c>
      <c r="Q8" s="1">
        <v>656645310753</v>
      </c>
      <c r="R8" s="1" t="s">
        <v>262</v>
      </c>
      <c r="S8" s="1">
        <v>9841725965</v>
      </c>
      <c r="T8" s="1" t="s">
        <v>263</v>
      </c>
      <c r="U8" s="1" t="s">
        <v>264</v>
      </c>
      <c r="V8" s="1">
        <v>7299925965</v>
      </c>
      <c r="W8" s="1" t="s">
        <v>265</v>
      </c>
      <c r="X8" s="1" t="s">
        <v>266</v>
      </c>
      <c r="Y8" s="1" t="s">
        <v>267</v>
      </c>
      <c r="Z8" s="1" t="s">
        <v>186</v>
      </c>
      <c r="AA8" s="1" t="s">
        <v>266</v>
      </c>
      <c r="AB8" s="1" t="s">
        <v>267</v>
      </c>
      <c r="AC8" s="1" t="s">
        <v>186</v>
      </c>
      <c r="AD8" s="1" t="s">
        <v>97</v>
      </c>
      <c r="AE8" s="1" t="s">
        <v>97</v>
      </c>
      <c r="AF8" s="1" t="s">
        <v>268</v>
      </c>
      <c r="AG8" s="1" t="s">
        <v>269</v>
      </c>
      <c r="AH8" s="1" t="s">
        <v>214</v>
      </c>
      <c r="AI8" s="1" t="s">
        <v>163</v>
      </c>
      <c r="AJ8" s="1">
        <v>89.17</v>
      </c>
      <c r="AK8" s="1"/>
      <c r="AL8" s="1" t="s">
        <v>268</v>
      </c>
      <c r="AM8" s="1" t="s">
        <v>269</v>
      </c>
      <c r="AN8" s="1" t="s">
        <v>215</v>
      </c>
      <c r="AO8" s="1" t="s">
        <v>216</v>
      </c>
      <c r="AP8" s="1" t="s">
        <v>165</v>
      </c>
      <c r="AQ8" s="1">
        <v>84.17</v>
      </c>
      <c r="AR8" s="1"/>
      <c r="AS8" s="1"/>
      <c r="AT8" s="1"/>
      <c r="AU8" s="1"/>
      <c r="AV8" s="1"/>
      <c r="AW8" s="1"/>
      <c r="AX8" s="1"/>
      <c r="AY8" s="1" t="s">
        <v>166</v>
      </c>
      <c r="AZ8" s="1" t="s">
        <v>270</v>
      </c>
      <c r="BA8" s="1" t="s">
        <v>108</v>
      </c>
      <c r="BB8" s="1" t="s">
        <v>109</v>
      </c>
      <c r="BC8" s="1" t="s">
        <v>105</v>
      </c>
      <c r="BD8" s="1" t="s">
        <v>110</v>
      </c>
      <c r="BE8" s="1">
        <v>79.2</v>
      </c>
      <c r="BF8" s="1">
        <v>7.92</v>
      </c>
      <c r="BG8" s="1"/>
      <c r="BH8" s="1"/>
      <c r="BI8" s="1"/>
      <c r="BJ8" s="1"/>
      <c r="BK8" s="1"/>
      <c r="BL8" s="1"/>
      <c r="BM8" s="1"/>
      <c r="BN8" s="1"/>
      <c r="BO8" s="1" t="s">
        <v>271</v>
      </c>
      <c r="BP8" s="1"/>
      <c r="BQ8" s="1"/>
      <c r="BR8" s="1" t="s">
        <v>272</v>
      </c>
      <c r="BS8" s="1">
        <v>18</v>
      </c>
      <c r="BT8" s="1" t="s">
        <v>273</v>
      </c>
      <c r="BU8" s="1" t="str">
        <f>HYPERLINK("https://nconnect.nicmar.ac.in/storage/profile/6a8716972be51.png","Download")</f>
        <v>0</v>
      </c>
      <c r="BV8" s="1" t="s">
        <v>114</v>
      </c>
      <c r="BW8" s="3"/>
      <c r="BX8" s="3"/>
    </row>
    <row r="9" spans="1:76">
      <c r="A9" s="1" t="s">
        <v>76</v>
      </c>
      <c r="B9" s="1" t="s">
        <v>77</v>
      </c>
      <c r="C9" s="1" t="s">
        <v>274</v>
      </c>
      <c r="D9" s="1" t="s">
        <v>275</v>
      </c>
      <c r="E9" s="1"/>
      <c r="F9" s="1" t="s">
        <v>276</v>
      </c>
      <c r="G9" s="1" t="s">
        <v>277</v>
      </c>
      <c r="H9" s="1" t="s">
        <v>278</v>
      </c>
      <c r="I9" s="1" t="s">
        <v>279</v>
      </c>
      <c r="J9" s="1">
        <v>6265774434</v>
      </c>
      <c r="K9" s="1" t="s">
        <v>84</v>
      </c>
      <c r="L9" s="1" t="s">
        <v>280</v>
      </c>
      <c r="M9" s="1" t="s">
        <v>86</v>
      </c>
      <c r="N9" s="1" t="s">
        <v>281</v>
      </c>
      <c r="O9" s="1" t="s">
        <v>282</v>
      </c>
      <c r="P9" s="1" t="s">
        <v>204</v>
      </c>
      <c r="Q9" s="1" t="s">
        <v>283</v>
      </c>
      <c r="R9" s="1" t="s">
        <v>284</v>
      </c>
      <c r="S9" s="1">
        <v>9479578034</v>
      </c>
      <c r="T9" s="1" t="s">
        <v>285</v>
      </c>
      <c r="U9" s="1" t="s">
        <v>286</v>
      </c>
      <c r="V9" s="1">
        <v>7067987234</v>
      </c>
      <c r="W9" s="1" t="s">
        <v>93</v>
      </c>
      <c r="X9" s="1" t="s">
        <v>287</v>
      </c>
      <c r="Y9" s="1" t="s">
        <v>288</v>
      </c>
      <c r="Z9" s="1" t="s">
        <v>289</v>
      </c>
      <c r="AA9" s="1" t="s">
        <v>287</v>
      </c>
      <c r="AB9" s="1" t="s">
        <v>288</v>
      </c>
      <c r="AC9" s="1" t="s">
        <v>289</v>
      </c>
      <c r="AD9" s="1" t="s">
        <v>97</v>
      </c>
      <c r="AE9" s="1" t="s">
        <v>97</v>
      </c>
      <c r="AF9" s="1" t="s">
        <v>290</v>
      </c>
      <c r="AG9" s="1" t="s">
        <v>188</v>
      </c>
      <c r="AH9" s="1" t="s">
        <v>291</v>
      </c>
      <c r="AI9" s="1" t="s">
        <v>100</v>
      </c>
      <c r="AJ9" s="1">
        <v>91.6</v>
      </c>
      <c r="AK9" s="1"/>
      <c r="AL9" s="1" t="s">
        <v>292</v>
      </c>
      <c r="AM9" s="1" t="s">
        <v>188</v>
      </c>
      <c r="AN9" s="1" t="s">
        <v>103</v>
      </c>
      <c r="AO9" s="1" t="s">
        <v>101</v>
      </c>
      <c r="AP9" s="1" t="s">
        <v>164</v>
      </c>
      <c r="AQ9" s="1">
        <v>88.6</v>
      </c>
      <c r="AR9" s="1"/>
      <c r="AS9" s="1"/>
      <c r="AT9" s="1"/>
      <c r="AU9" s="1"/>
      <c r="AV9" s="1"/>
      <c r="AW9" s="1"/>
      <c r="AX9" s="1"/>
      <c r="AY9" s="1" t="s">
        <v>293</v>
      </c>
      <c r="AZ9" s="1" t="s">
        <v>294</v>
      </c>
      <c r="BA9" s="1" t="s">
        <v>108</v>
      </c>
      <c r="BB9" s="1" t="s">
        <v>109</v>
      </c>
      <c r="BC9" s="1" t="s">
        <v>105</v>
      </c>
      <c r="BD9" s="1" t="s">
        <v>110</v>
      </c>
      <c r="BE9" s="1">
        <v>71.6</v>
      </c>
      <c r="BF9" s="1"/>
      <c r="BG9" s="1"/>
      <c r="BH9" s="1"/>
      <c r="BI9" s="1"/>
      <c r="BJ9" s="1"/>
      <c r="BK9" s="1"/>
      <c r="BL9" s="1"/>
      <c r="BM9" s="1"/>
      <c r="BN9" s="1"/>
      <c r="BO9" s="1" t="s">
        <v>295</v>
      </c>
      <c r="BP9" s="1"/>
      <c r="BQ9" s="1"/>
      <c r="BR9" s="1" t="s">
        <v>296</v>
      </c>
      <c r="BS9" s="1">
        <v>2</v>
      </c>
      <c r="BT9" s="1" t="s">
        <v>297</v>
      </c>
      <c r="BU9" s="1" t="str">
        <f>HYPERLINK("https://nconnect.nicmar.ac.in/storage/profile/6a8721579032b.png","Download")</f>
        <v>0</v>
      </c>
      <c r="BV9" s="1" t="s">
        <v>114</v>
      </c>
      <c r="BW9" s="3"/>
      <c r="BX9" s="3"/>
    </row>
    <row r="10" spans="1:76">
      <c r="A10" s="1" t="s">
        <v>76</v>
      </c>
      <c r="B10" s="1" t="s">
        <v>77</v>
      </c>
      <c r="C10" s="1" t="s">
        <v>298</v>
      </c>
      <c r="D10" s="1" t="s">
        <v>299</v>
      </c>
      <c r="E10" s="1" t="s">
        <v>275</v>
      </c>
      <c r="F10" s="1" t="s">
        <v>300</v>
      </c>
      <c r="G10" s="1" t="s">
        <v>301</v>
      </c>
      <c r="H10" s="1" t="s">
        <v>302</v>
      </c>
      <c r="I10" s="1" t="s">
        <v>303</v>
      </c>
      <c r="J10" s="1">
        <v>7249014509</v>
      </c>
      <c r="K10" s="1" t="s">
        <v>84</v>
      </c>
      <c r="L10" s="1" t="s">
        <v>304</v>
      </c>
      <c r="M10" s="1" t="s">
        <v>86</v>
      </c>
      <c r="N10" s="1" t="s">
        <v>305</v>
      </c>
      <c r="O10" s="1" t="s">
        <v>306</v>
      </c>
      <c r="P10" s="1" t="s">
        <v>204</v>
      </c>
      <c r="Q10" s="1">
        <v>500603603909</v>
      </c>
      <c r="R10" s="1" t="s">
        <v>307</v>
      </c>
      <c r="S10" s="1">
        <v>9850989706</v>
      </c>
      <c r="T10" s="1" t="s">
        <v>308</v>
      </c>
      <c r="U10" s="1" t="s">
        <v>309</v>
      </c>
      <c r="V10" s="1">
        <v>9881320819</v>
      </c>
      <c r="W10" s="1" t="s">
        <v>157</v>
      </c>
      <c r="X10" s="1" t="s">
        <v>310</v>
      </c>
      <c r="Y10" s="1" t="s">
        <v>311</v>
      </c>
      <c r="Z10" s="1" t="s">
        <v>289</v>
      </c>
      <c r="AA10" s="1" t="s">
        <v>310</v>
      </c>
      <c r="AB10" s="1" t="s">
        <v>311</v>
      </c>
      <c r="AC10" s="1" t="s">
        <v>289</v>
      </c>
      <c r="AD10" s="1" t="s">
        <v>97</v>
      </c>
      <c r="AE10" s="1" t="s">
        <v>97</v>
      </c>
      <c r="AF10" s="1" t="s">
        <v>312</v>
      </c>
      <c r="AG10" s="1" t="s">
        <v>313</v>
      </c>
      <c r="AH10" s="1" t="s">
        <v>214</v>
      </c>
      <c r="AI10" s="1" t="s">
        <v>244</v>
      </c>
      <c r="AJ10" s="1">
        <v>89.8</v>
      </c>
      <c r="AK10" s="1"/>
      <c r="AL10" s="1"/>
      <c r="AM10" s="1"/>
      <c r="AN10" s="1"/>
      <c r="AO10" s="1"/>
      <c r="AP10" s="1"/>
      <c r="AQ10" s="1"/>
      <c r="AR10" s="1"/>
      <c r="AS10" s="1" t="s">
        <v>314</v>
      </c>
      <c r="AT10" s="1" t="s">
        <v>315</v>
      </c>
      <c r="AU10" s="1" t="s">
        <v>316</v>
      </c>
      <c r="AV10" s="1" t="s">
        <v>317</v>
      </c>
      <c r="AW10" s="1">
        <v>89.84</v>
      </c>
      <c r="AX10" s="1"/>
      <c r="AY10" s="1" t="s">
        <v>318</v>
      </c>
      <c r="AZ10" s="1" t="s">
        <v>319</v>
      </c>
      <c r="BA10" s="1" t="s">
        <v>141</v>
      </c>
      <c r="BB10" s="1" t="s">
        <v>109</v>
      </c>
      <c r="BC10" s="1" t="s">
        <v>320</v>
      </c>
      <c r="BD10" s="1" t="s">
        <v>110</v>
      </c>
      <c r="BE10" s="1">
        <v>85.81</v>
      </c>
      <c r="BF10" s="1">
        <v>9.74</v>
      </c>
      <c r="BG10" s="1"/>
      <c r="BH10" s="1"/>
      <c r="BI10" s="1"/>
      <c r="BJ10" s="1"/>
      <c r="BK10" s="1"/>
      <c r="BL10" s="1"/>
      <c r="BM10" s="1"/>
      <c r="BN10" s="1"/>
      <c r="BO10" s="1" t="s">
        <v>321</v>
      </c>
      <c r="BP10" s="1"/>
      <c r="BQ10" s="1"/>
      <c r="BR10" s="1"/>
      <c r="BS10" s="1"/>
      <c r="BT10" s="1"/>
      <c r="BU10" s="1" t="str">
        <f>HYPERLINK("https://nconnect.nicmar.ac.in/storage/profile/6a89a48452dc5.png","Download")</f>
        <v>0</v>
      </c>
      <c r="BV10" s="1" t="s">
        <v>114</v>
      </c>
      <c r="BW10" s="3"/>
      <c r="BX10" s="3"/>
    </row>
    <row r="11" spans="1:76">
      <c r="A11" s="1" t="s">
        <v>76</v>
      </c>
      <c r="B11" s="1" t="s">
        <v>77</v>
      </c>
      <c r="C11" s="1" t="s">
        <v>322</v>
      </c>
      <c r="D11" s="1" t="s">
        <v>323</v>
      </c>
      <c r="E11" s="1" t="s">
        <v>324</v>
      </c>
      <c r="F11" s="1" t="s">
        <v>325</v>
      </c>
      <c r="G11" s="1" t="s">
        <v>326</v>
      </c>
      <c r="H11" s="1" t="s">
        <v>327</v>
      </c>
      <c r="I11" s="1" t="s">
        <v>328</v>
      </c>
      <c r="J11" s="1">
        <v>9423228939</v>
      </c>
      <c r="K11" s="1" t="s">
        <v>84</v>
      </c>
      <c r="L11" s="1" t="s">
        <v>329</v>
      </c>
      <c r="M11" s="1" t="s">
        <v>86</v>
      </c>
      <c r="N11" s="1" t="s">
        <v>330</v>
      </c>
      <c r="O11" s="1" t="s">
        <v>331</v>
      </c>
      <c r="P11" s="1" t="s">
        <v>332</v>
      </c>
      <c r="Q11" s="1">
        <v>713500408376</v>
      </c>
      <c r="R11" s="1" t="s">
        <v>333</v>
      </c>
      <c r="S11" s="1">
        <v>9822829639</v>
      </c>
      <c r="T11" s="1" t="s">
        <v>334</v>
      </c>
      <c r="U11" s="1" t="s">
        <v>335</v>
      </c>
      <c r="V11" s="1">
        <v>9552212495</v>
      </c>
      <c r="W11" s="1" t="s">
        <v>336</v>
      </c>
      <c r="X11" s="1" t="s">
        <v>337</v>
      </c>
      <c r="Y11" s="1" t="s">
        <v>288</v>
      </c>
      <c r="Z11" s="1" t="s">
        <v>289</v>
      </c>
      <c r="AA11" s="1" t="s">
        <v>337</v>
      </c>
      <c r="AB11" s="1" t="s">
        <v>288</v>
      </c>
      <c r="AC11" s="1" t="s">
        <v>289</v>
      </c>
      <c r="AD11" s="1" t="s">
        <v>97</v>
      </c>
      <c r="AE11" s="1" t="s">
        <v>97</v>
      </c>
      <c r="AF11" s="1" t="s">
        <v>338</v>
      </c>
      <c r="AG11" s="1" t="s">
        <v>339</v>
      </c>
      <c r="AH11" s="1" t="s">
        <v>340</v>
      </c>
      <c r="AI11" s="1" t="s">
        <v>244</v>
      </c>
      <c r="AJ11" s="1">
        <v>87.0</v>
      </c>
      <c r="AK11" s="1"/>
      <c r="AL11" s="1" t="s">
        <v>341</v>
      </c>
      <c r="AM11" s="1" t="s">
        <v>339</v>
      </c>
      <c r="AN11" s="1" t="s">
        <v>103</v>
      </c>
      <c r="AO11" s="1" t="s">
        <v>342</v>
      </c>
      <c r="AP11" s="1" t="s">
        <v>343</v>
      </c>
      <c r="AQ11" s="1">
        <v>71.33</v>
      </c>
      <c r="AR11" s="1"/>
      <c r="AS11" s="1"/>
      <c r="AT11" s="1"/>
      <c r="AU11" s="1"/>
      <c r="AV11" s="1"/>
      <c r="AW11" s="1"/>
      <c r="AX11" s="1"/>
      <c r="AY11" s="1" t="s">
        <v>344</v>
      </c>
      <c r="AZ11" s="1" t="s">
        <v>345</v>
      </c>
      <c r="BA11" s="1" t="s">
        <v>108</v>
      </c>
      <c r="BB11" s="1" t="s">
        <v>109</v>
      </c>
      <c r="BC11" s="1" t="s">
        <v>142</v>
      </c>
      <c r="BD11" s="1" t="s">
        <v>110</v>
      </c>
      <c r="BE11" s="1">
        <v>63.7</v>
      </c>
      <c r="BF11" s="1">
        <v>7.12</v>
      </c>
      <c r="BG11" s="1"/>
      <c r="BH11" s="1"/>
      <c r="BI11" s="1"/>
      <c r="BJ11" s="1"/>
      <c r="BK11" s="1"/>
      <c r="BL11" s="1"/>
      <c r="BM11" s="1"/>
      <c r="BN11" s="1"/>
      <c r="BO11" s="1" t="s">
        <v>346</v>
      </c>
      <c r="BP11" s="1"/>
      <c r="BQ11" s="1"/>
      <c r="BR11" s="1"/>
      <c r="BS11" s="1"/>
      <c r="BT11" s="1"/>
      <c r="BU11" s="1" t="str">
        <f>HYPERLINK("https://nconnect.nicmar.ac.in/storage/profile/6a85e2e99de42.png","Download")</f>
        <v>0</v>
      </c>
      <c r="BV11" s="1" t="s">
        <v>114</v>
      </c>
      <c r="BW11" s="3"/>
      <c r="BX11" s="3"/>
    </row>
    <row r="12" spans="1:76">
      <c r="A12" s="1" t="s">
        <v>76</v>
      </c>
      <c r="B12" s="1" t="s">
        <v>77</v>
      </c>
      <c r="C12" s="1" t="s">
        <v>347</v>
      </c>
      <c r="D12" s="1" t="s">
        <v>348</v>
      </c>
      <c r="E12" s="1"/>
      <c r="F12" s="1" t="s">
        <v>349</v>
      </c>
      <c r="G12" s="1" t="s">
        <v>350</v>
      </c>
      <c r="H12" s="1" t="s">
        <v>351</v>
      </c>
      <c r="I12" s="1" t="s">
        <v>351</v>
      </c>
      <c r="J12" s="1">
        <v>9546638901</v>
      </c>
      <c r="K12" s="1" t="s">
        <v>352</v>
      </c>
      <c r="L12" s="1" t="s">
        <v>353</v>
      </c>
      <c r="M12" s="1" t="s">
        <v>86</v>
      </c>
      <c r="N12" s="1" t="s">
        <v>87</v>
      </c>
      <c r="O12" s="1" t="s">
        <v>354</v>
      </c>
      <c r="P12" s="1" t="s">
        <v>204</v>
      </c>
      <c r="Q12" s="1">
        <v>888564829537</v>
      </c>
      <c r="R12" s="1" t="s">
        <v>355</v>
      </c>
      <c r="S12" s="1">
        <v>7644083962</v>
      </c>
      <c r="T12" s="1" t="s">
        <v>356</v>
      </c>
      <c r="U12" s="1" t="s">
        <v>357</v>
      </c>
      <c r="V12" s="1">
        <v>6204283631</v>
      </c>
      <c r="W12" s="1" t="s">
        <v>358</v>
      </c>
      <c r="X12" s="1" t="s">
        <v>359</v>
      </c>
      <c r="Y12" s="1" t="s">
        <v>95</v>
      </c>
      <c r="Z12" s="1" t="s">
        <v>96</v>
      </c>
      <c r="AA12" s="1" t="s">
        <v>359</v>
      </c>
      <c r="AB12" s="1" t="s">
        <v>95</v>
      </c>
      <c r="AC12" s="1" t="s">
        <v>96</v>
      </c>
      <c r="AD12" s="1" t="s">
        <v>97</v>
      </c>
      <c r="AE12" s="1" t="s">
        <v>97</v>
      </c>
      <c r="AF12" s="1" t="s">
        <v>360</v>
      </c>
      <c r="AG12" s="1" t="s">
        <v>361</v>
      </c>
      <c r="AH12" s="1" t="s">
        <v>362</v>
      </c>
      <c r="AI12" s="1" t="s">
        <v>240</v>
      </c>
      <c r="AJ12" s="1">
        <v>75.67</v>
      </c>
      <c r="AK12" s="1"/>
      <c r="AL12" s="1" t="s">
        <v>363</v>
      </c>
      <c r="AM12" s="1" t="s">
        <v>364</v>
      </c>
      <c r="AN12" s="1" t="s">
        <v>103</v>
      </c>
      <c r="AO12" s="1" t="s">
        <v>365</v>
      </c>
      <c r="AP12" s="1" t="s">
        <v>366</v>
      </c>
      <c r="AQ12" s="1">
        <v>60.4</v>
      </c>
      <c r="AR12" s="1"/>
      <c r="AS12" s="1"/>
      <c r="AT12" s="1"/>
      <c r="AU12" s="1"/>
      <c r="AV12" s="1"/>
      <c r="AW12" s="1"/>
      <c r="AX12" s="1"/>
      <c r="AY12" s="1" t="s">
        <v>367</v>
      </c>
      <c r="AZ12" s="1" t="s">
        <v>368</v>
      </c>
      <c r="BA12" s="1" t="s">
        <v>108</v>
      </c>
      <c r="BB12" s="1" t="s">
        <v>109</v>
      </c>
      <c r="BC12" s="1" t="s">
        <v>163</v>
      </c>
      <c r="BD12" s="1" t="s">
        <v>369</v>
      </c>
      <c r="BE12" s="1">
        <v>87</v>
      </c>
      <c r="BF12" s="1">
        <v>8.7</v>
      </c>
      <c r="BG12" s="1"/>
      <c r="BH12" s="1"/>
      <c r="BI12" s="1"/>
      <c r="BJ12" s="1"/>
      <c r="BK12" s="1"/>
      <c r="BL12" s="1"/>
      <c r="BM12" s="1"/>
      <c r="BN12" s="1"/>
      <c r="BO12" s="1" t="s">
        <v>370</v>
      </c>
      <c r="BP12" s="1"/>
      <c r="BQ12" s="1"/>
      <c r="BR12" s="1"/>
      <c r="BS12" s="1"/>
      <c r="BT12" s="1"/>
      <c r="BU12" s="1" t="str">
        <f>HYPERLINK("https://nconnect.nicmar.ac.in/storage/profile/6a8706bb181ae.png","Download")</f>
        <v>0</v>
      </c>
      <c r="BV12" s="1" t="s">
        <v>371</v>
      </c>
      <c r="BW12" s="3"/>
      <c r="BX12" s="3"/>
    </row>
    <row r="13" spans="1:76">
      <c r="A13" s="1" t="s">
        <v>76</v>
      </c>
      <c r="B13" s="1" t="s">
        <v>77</v>
      </c>
      <c r="C13" s="1" t="s">
        <v>372</v>
      </c>
      <c r="D13" s="1" t="s">
        <v>373</v>
      </c>
      <c r="E13" s="1"/>
      <c r="F13" s="1" t="s">
        <v>374</v>
      </c>
      <c r="G13" s="1" t="s">
        <v>375</v>
      </c>
      <c r="H13" s="1" t="s">
        <v>376</v>
      </c>
      <c r="I13" s="1" t="s">
        <v>377</v>
      </c>
      <c r="J13" s="1">
        <v>9113345244</v>
      </c>
      <c r="K13" s="1" t="s">
        <v>84</v>
      </c>
      <c r="L13" s="1" t="s">
        <v>378</v>
      </c>
      <c r="M13" s="1" t="s">
        <v>86</v>
      </c>
      <c r="N13" s="1" t="s">
        <v>379</v>
      </c>
      <c r="O13" s="1" t="s">
        <v>380</v>
      </c>
      <c r="P13" s="1" t="s">
        <v>204</v>
      </c>
      <c r="Q13" s="1">
        <v>382408496290</v>
      </c>
      <c r="R13" s="1" t="s">
        <v>381</v>
      </c>
      <c r="S13" s="1">
        <v>9693843303</v>
      </c>
      <c r="T13" s="1" t="s">
        <v>356</v>
      </c>
      <c r="U13" s="1" t="s">
        <v>382</v>
      </c>
      <c r="V13" s="1">
        <v>9771265024</v>
      </c>
      <c r="W13" s="1" t="s">
        <v>183</v>
      </c>
      <c r="X13" s="1" t="s">
        <v>383</v>
      </c>
      <c r="Y13" s="1" t="s">
        <v>384</v>
      </c>
      <c r="Z13" s="1" t="s">
        <v>385</v>
      </c>
      <c r="AA13" s="1" t="s">
        <v>383</v>
      </c>
      <c r="AB13" s="1" t="s">
        <v>384</v>
      </c>
      <c r="AC13" s="1" t="s">
        <v>385</v>
      </c>
      <c r="AD13" s="1" t="s">
        <v>97</v>
      </c>
      <c r="AE13" s="1" t="s">
        <v>97</v>
      </c>
      <c r="AF13" s="1" t="s">
        <v>386</v>
      </c>
      <c r="AG13" s="1" t="s">
        <v>387</v>
      </c>
      <c r="AH13" s="1" t="s">
        <v>388</v>
      </c>
      <c r="AI13" s="1" t="s">
        <v>239</v>
      </c>
      <c r="AJ13" s="1">
        <v>89.3</v>
      </c>
      <c r="AK13" s="1">
        <v>9.4</v>
      </c>
      <c r="AL13" s="1" t="s">
        <v>386</v>
      </c>
      <c r="AM13" s="1" t="s">
        <v>387</v>
      </c>
      <c r="AN13" s="1" t="s">
        <v>103</v>
      </c>
      <c r="AO13" s="1" t="s">
        <v>389</v>
      </c>
      <c r="AP13" s="1" t="s">
        <v>100</v>
      </c>
      <c r="AQ13" s="1">
        <v>73</v>
      </c>
      <c r="AR13" s="1"/>
      <c r="AS13" s="1"/>
      <c r="AT13" s="1"/>
      <c r="AU13" s="1"/>
      <c r="AV13" s="1"/>
      <c r="AW13" s="1"/>
      <c r="AX13" s="1"/>
      <c r="AY13" s="1" t="s">
        <v>390</v>
      </c>
      <c r="AZ13" s="1" t="s">
        <v>391</v>
      </c>
      <c r="BA13" s="1" t="s">
        <v>108</v>
      </c>
      <c r="BB13" s="1" t="s">
        <v>109</v>
      </c>
      <c r="BC13" s="1" t="s">
        <v>135</v>
      </c>
      <c r="BD13" s="1" t="s">
        <v>392</v>
      </c>
      <c r="BE13" s="1">
        <v>80</v>
      </c>
      <c r="BF13" s="1">
        <v>8.74</v>
      </c>
      <c r="BG13" s="1"/>
      <c r="BH13" s="1"/>
      <c r="BI13" s="1"/>
      <c r="BJ13" s="1"/>
      <c r="BK13" s="1"/>
      <c r="BL13" s="1"/>
      <c r="BM13" s="1"/>
      <c r="BN13" s="1"/>
      <c r="BO13" s="1" t="s">
        <v>393</v>
      </c>
      <c r="BP13" s="1"/>
      <c r="BQ13" s="1"/>
      <c r="BR13" s="1" t="s">
        <v>394</v>
      </c>
      <c r="BS13" s="1">
        <v>4</v>
      </c>
      <c r="BT13" s="1" t="s">
        <v>395</v>
      </c>
      <c r="BU13" s="1" t="str">
        <f>HYPERLINK("https://nconnect.nicmar.ac.in/storage/profile/6a85dd0dd470f.png","Download")</f>
        <v>0</v>
      </c>
      <c r="BV13" s="1" t="s">
        <v>114</v>
      </c>
      <c r="BW13" s="3"/>
      <c r="BX13" s="3"/>
    </row>
    <row r="14" spans="1:76">
      <c r="A14" s="1" t="s">
        <v>76</v>
      </c>
      <c r="B14" s="1" t="s">
        <v>77</v>
      </c>
      <c r="C14" s="1" t="s">
        <v>396</v>
      </c>
      <c r="D14" s="1" t="s">
        <v>397</v>
      </c>
      <c r="E14" s="1"/>
      <c r="F14" s="1" t="s">
        <v>398</v>
      </c>
      <c r="G14" s="1" t="s">
        <v>399</v>
      </c>
      <c r="H14" s="1" t="s">
        <v>400</v>
      </c>
      <c r="I14" s="1" t="s">
        <v>400</v>
      </c>
      <c r="J14" s="1">
        <v>9901404139</v>
      </c>
      <c r="K14" s="1" t="s">
        <v>352</v>
      </c>
      <c r="L14" s="1" t="s">
        <v>401</v>
      </c>
      <c r="M14" s="1" t="s">
        <v>86</v>
      </c>
      <c r="N14" s="1" t="s">
        <v>402</v>
      </c>
      <c r="O14" s="1" t="s">
        <v>403</v>
      </c>
      <c r="P14" s="1" t="s">
        <v>89</v>
      </c>
      <c r="Q14" s="1">
        <v>895422918974</v>
      </c>
      <c r="R14" s="1" t="s">
        <v>404</v>
      </c>
      <c r="S14" s="1">
        <v>9448153939</v>
      </c>
      <c r="T14" s="1" t="s">
        <v>405</v>
      </c>
      <c r="U14" s="1" t="s">
        <v>406</v>
      </c>
      <c r="V14" s="1">
        <v>9148820295</v>
      </c>
      <c r="W14" s="1" t="s">
        <v>407</v>
      </c>
      <c r="X14" s="1" t="s">
        <v>408</v>
      </c>
      <c r="Y14" s="1" t="s">
        <v>409</v>
      </c>
      <c r="Z14" s="1" t="s">
        <v>131</v>
      </c>
      <c r="AA14" s="1" t="s">
        <v>408</v>
      </c>
      <c r="AB14" s="1" t="s">
        <v>409</v>
      </c>
      <c r="AC14" s="1" t="s">
        <v>131</v>
      </c>
      <c r="AD14" s="1" t="s">
        <v>97</v>
      </c>
      <c r="AE14" s="1" t="s">
        <v>97</v>
      </c>
      <c r="AF14" s="1" t="s">
        <v>410</v>
      </c>
      <c r="AG14" s="1" t="s">
        <v>411</v>
      </c>
      <c r="AH14" s="1" t="s">
        <v>412</v>
      </c>
      <c r="AI14" s="1" t="s">
        <v>100</v>
      </c>
      <c r="AJ14" s="1">
        <v>80.96</v>
      </c>
      <c r="AK14" s="1"/>
      <c r="AL14" s="1" t="s">
        <v>413</v>
      </c>
      <c r="AM14" s="1" t="s">
        <v>414</v>
      </c>
      <c r="AN14" s="1" t="s">
        <v>243</v>
      </c>
      <c r="AO14" s="1" t="s">
        <v>214</v>
      </c>
      <c r="AP14" s="1" t="s">
        <v>415</v>
      </c>
      <c r="AQ14" s="1">
        <v>81.67</v>
      </c>
      <c r="AR14" s="1"/>
      <c r="AS14" s="1"/>
      <c r="AT14" s="1"/>
      <c r="AU14" s="1"/>
      <c r="AV14" s="1"/>
      <c r="AW14" s="1"/>
      <c r="AX14" s="1"/>
      <c r="AY14" s="1" t="s">
        <v>416</v>
      </c>
      <c r="AZ14" s="1" t="s">
        <v>417</v>
      </c>
      <c r="BA14" s="1" t="s">
        <v>141</v>
      </c>
      <c r="BB14" s="1" t="s">
        <v>109</v>
      </c>
      <c r="BC14" s="1" t="s">
        <v>418</v>
      </c>
      <c r="BD14" s="1" t="s">
        <v>419</v>
      </c>
      <c r="BE14" s="1">
        <v>78.4</v>
      </c>
      <c r="BF14" s="1">
        <v>7.84</v>
      </c>
      <c r="BG14" s="1"/>
      <c r="BH14" s="1"/>
      <c r="BI14" s="1"/>
      <c r="BJ14" s="1"/>
      <c r="BK14" s="1"/>
      <c r="BL14" s="1"/>
      <c r="BM14" s="1"/>
      <c r="BN14" s="1"/>
      <c r="BO14" s="1" t="s">
        <v>420</v>
      </c>
      <c r="BP14" s="1"/>
      <c r="BQ14" s="1"/>
      <c r="BR14" s="1" t="s">
        <v>421</v>
      </c>
      <c r="BS14" s="1"/>
      <c r="BT14" s="1"/>
      <c r="BU14" s="1" t="str">
        <f>HYPERLINK("https://nconnect.nicmar.ac.in/storage/profile/6a86f7cf7a878.png","Download")</f>
        <v>0</v>
      </c>
      <c r="BV14" s="1" t="s">
        <v>114</v>
      </c>
      <c r="BW14" s="3"/>
      <c r="BX14" s="3"/>
    </row>
    <row r="15" spans="1:76">
      <c r="A15" s="1" t="s">
        <v>76</v>
      </c>
      <c r="B15" s="1" t="s">
        <v>77</v>
      </c>
      <c r="C15" s="1" t="s">
        <v>422</v>
      </c>
      <c r="D15" s="1" t="s">
        <v>423</v>
      </c>
      <c r="E15" s="1"/>
      <c r="F15" s="1" t="s">
        <v>424</v>
      </c>
      <c r="G15" s="1" t="s">
        <v>425</v>
      </c>
      <c r="H15" s="1" t="s">
        <v>426</v>
      </c>
      <c r="I15" s="1" t="s">
        <v>427</v>
      </c>
      <c r="J15" s="1">
        <v>9905263487</v>
      </c>
      <c r="K15" s="1" t="s">
        <v>84</v>
      </c>
      <c r="L15" s="1" t="s">
        <v>428</v>
      </c>
      <c r="M15" s="1" t="s">
        <v>86</v>
      </c>
      <c r="N15" s="1" t="s">
        <v>429</v>
      </c>
      <c r="O15" s="1" t="s">
        <v>430</v>
      </c>
      <c r="P15" s="1" t="s">
        <v>261</v>
      </c>
      <c r="Q15" s="1">
        <v>561984489880</v>
      </c>
      <c r="R15" s="1" t="s">
        <v>431</v>
      </c>
      <c r="S15" s="1">
        <v>9471041331</v>
      </c>
      <c r="T15" s="1" t="s">
        <v>432</v>
      </c>
      <c r="U15" s="1" t="s">
        <v>433</v>
      </c>
      <c r="V15" s="1">
        <v>7991184627</v>
      </c>
      <c r="W15" s="1" t="s">
        <v>358</v>
      </c>
      <c r="X15" s="1" t="s">
        <v>434</v>
      </c>
      <c r="Y15" s="1" t="s">
        <v>435</v>
      </c>
      <c r="Z15" s="1" t="s">
        <v>385</v>
      </c>
      <c r="AA15" s="1" t="s">
        <v>434</v>
      </c>
      <c r="AB15" s="1" t="s">
        <v>435</v>
      </c>
      <c r="AC15" s="1" t="s">
        <v>385</v>
      </c>
      <c r="AD15" s="1" t="s">
        <v>97</v>
      </c>
      <c r="AE15" s="1" t="s">
        <v>97</v>
      </c>
      <c r="AF15" s="1" t="s">
        <v>436</v>
      </c>
      <c r="AG15" s="1" t="s">
        <v>162</v>
      </c>
      <c r="AH15" s="1" t="s">
        <v>437</v>
      </c>
      <c r="AI15" s="1" t="s">
        <v>135</v>
      </c>
      <c r="AJ15" s="1">
        <v>91.83</v>
      </c>
      <c r="AK15" s="1"/>
      <c r="AL15" s="1" t="s">
        <v>438</v>
      </c>
      <c r="AM15" s="1" t="s">
        <v>162</v>
      </c>
      <c r="AN15" s="1" t="s">
        <v>103</v>
      </c>
      <c r="AO15" s="1" t="s">
        <v>135</v>
      </c>
      <c r="AP15" s="1" t="s">
        <v>439</v>
      </c>
      <c r="AQ15" s="1">
        <v>88.4</v>
      </c>
      <c r="AR15" s="1"/>
      <c r="AS15" s="1"/>
      <c r="AT15" s="1"/>
      <c r="AU15" s="1"/>
      <c r="AV15" s="1"/>
      <c r="AW15" s="1"/>
      <c r="AX15" s="1"/>
      <c r="AY15" s="1" t="s">
        <v>440</v>
      </c>
      <c r="AZ15" s="1" t="s">
        <v>441</v>
      </c>
      <c r="BA15" s="1" t="s">
        <v>108</v>
      </c>
      <c r="BB15" s="1" t="s">
        <v>109</v>
      </c>
      <c r="BC15" s="1" t="s">
        <v>191</v>
      </c>
      <c r="BD15" s="1" t="s">
        <v>442</v>
      </c>
      <c r="BE15" s="1">
        <v>76.66</v>
      </c>
      <c r="BF15" s="1">
        <v>7.67</v>
      </c>
      <c r="BG15" s="1"/>
      <c r="BH15" s="1"/>
      <c r="BI15" s="1"/>
      <c r="BJ15" s="1"/>
      <c r="BK15" s="1"/>
      <c r="BL15" s="1"/>
      <c r="BM15" s="1"/>
      <c r="BN15" s="1"/>
      <c r="BO15" s="1" t="s">
        <v>420</v>
      </c>
      <c r="BP15" s="1"/>
      <c r="BQ15" s="1"/>
      <c r="BR15" s="1" t="s">
        <v>443</v>
      </c>
      <c r="BS15" s="1"/>
      <c r="BT15" s="1"/>
      <c r="BU15" s="1" t="str">
        <f>HYPERLINK("https://nconnect.nicmar.ac.in/storage/profile/6a871e32b6c77.png","Download")</f>
        <v>0</v>
      </c>
      <c r="BV15" s="1" t="s">
        <v>114</v>
      </c>
      <c r="BW15" s="3"/>
      <c r="BX15" s="3"/>
    </row>
    <row r="16" spans="1:76">
      <c r="A16" s="1" t="s">
        <v>76</v>
      </c>
      <c r="B16" s="1" t="s">
        <v>77</v>
      </c>
      <c r="C16" s="1" t="s">
        <v>444</v>
      </c>
      <c r="D16" s="1" t="s">
        <v>445</v>
      </c>
      <c r="E16" s="1" t="s">
        <v>446</v>
      </c>
      <c r="F16" s="1" t="s">
        <v>447</v>
      </c>
      <c r="G16" s="1" t="s">
        <v>448</v>
      </c>
      <c r="H16" s="1" t="s">
        <v>449</v>
      </c>
      <c r="I16" s="1" t="s">
        <v>450</v>
      </c>
      <c r="J16" s="1">
        <v>9825110685</v>
      </c>
      <c r="K16" s="1" t="s">
        <v>84</v>
      </c>
      <c r="L16" s="1" t="s">
        <v>451</v>
      </c>
      <c r="M16" s="1" t="s">
        <v>86</v>
      </c>
      <c r="N16" s="1" t="s">
        <v>452</v>
      </c>
      <c r="O16" s="1" t="s">
        <v>453</v>
      </c>
      <c r="P16" s="1" t="s">
        <v>89</v>
      </c>
      <c r="Q16" s="1">
        <v>561787626833</v>
      </c>
      <c r="R16" s="1" t="s">
        <v>454</v>
      </c>
      <c r="S16" s="1">
        <v>9825110684</v>
      </c>
      <c r="T16" s="1" t="s">
        <v>356</v>
      </c>
      <c r="U16" s="1" t="s">
        <v>455</v>
      </c>
      <c r="V16" s="1">
        <v>9825806662</v>
      </c>
      <c r="W16" s="1" t="s">
        <v>93</v>
      </c>
      <c r="X16" s="1" t="s">
        <v>456</v>
      </c>
      <c r="Y16" s="1" t="s">
        <v>457</v>
      </c>
      <c r="Z16" s="1" t="s">
        <v>458</v>
      </c>
      <c r="AA16" s="1" t="s">
        <v>456</v>
      </c>
      <c r="AB16" s="1" t="s">
        <v>457</v>
      </c>
      <c r="AC16" s="1" t="s">
        <v>458</v>
      </c>
      <c r="AD16" s="1" t="s">
        <v>97</v>
      </c>
      <c r="AE16" s="1" t="s">
        <v>97</v>
      </c>
      <c r="AF16" s="1" t="s">
        <v>459</v>
      </c>
      <c r="AG16" s="1" t="s">
        <v>387</v>
      </c>
      <c r="AH16" s="1" t="s">
        <v>100</v>
      </c>
      <c r="AI16" s="1" t="s">
        <v>316</v>
      </c>
      <c r="AJ16" s="1">
        <v>89.6</v>
      </c>
      <c r="AK16" s="1"/>
      <c r="AL16" s="1" t="s">
        <v>459</v>
      </c>
      <c r="AM16" s="1" t="s">
        <v>387</v>
      </c>
      <c r="AN16" s="1" t="s">
        <v>103</v>
      </c>
      <c r="AO16" s="1" t="s">
        <v>164</v>
      </c>
      <c r="AP16" s="1" t="s">
        <v>460</v>
      </c>
      <c r="AQ16" s="1">
        <v>72</v>
      </c>
      <c r="AR16" s="1"/>
      <c r="AS16" s="1"/>
      <c r="AT16" s="1"/>
      <c r="AU16" s="1"/>
      <c r="AV16" s="1"/>
      <c r="AW16" s="1"/>
      <c r="AX16" s="1"/>
      <c r="AY16" s="1" t="s">
        <v>461</v>
      </c>
      <c r="AZ16" s="1" t="s">
        <v>462</v>
      </c>
      <c r="BA16" s="1" t="s">
        <v>108</v>
      </c>
      <c r="BB16" s="1" t="s">
        <v>109</v>
      </c>
      <c r="BC16" s="1" t="s">
        <v>191</v>
      </c>
      <c r="BD16" s="1" t="s">
        <v>110</v>
      </c>
      <c r="BE16" s="1">
        <v>66.93</v>
      </c>
      <c r="BF16" s="1">
        <v>7.19</v>
      </c>
      <c r="BG16" s="1"/>
      <c r="BH16" s="1"/>
      <c r="BI16" s="1"/>
      <c r="BJ16" s="1"/>
      <c r="BK16" s="1"/>
      <c r="BL16" s="1"/>
      <c r="BM16" s="1"/>
      <c r="BN16" s="1"/>
      <c r="BO16" s="1" t="s">
        <v>463</v>
      </c>
      <c r="BP16" s="1"/>
      <c r="BQ16" s="1"/>
      <c r="BR16" s="1"/>
      <c r="BS16" s="1"/>
      <c r="BT16" s="1"/>
      <c r="BU16" s="1" t="str">
        <f>HYPERLINK("https://nconnect.nicmar.ac.in/storage/profile/6a87289baf891.png","Download")</f>
        <v>0</v>
      </c>
      <c r="BV16" s="1" t="s">
        <v>114</v>
      </c>
      <c r="BW16" s="3"/>
      <c r="BX16" s="3"/>
    </row>
    <row r="17" spans="1:76">
      <c r="A17" s="1" t="s">
        <v>76</v>
      </c>
      <c r="B17" s="1" t="s">
        <v>77</v>
      </c>
      <c r="C17" s="1" t="s">
        <v>464</v>
      </c>
      <c r="D17" s="1" t="s">
        <v>465</v>
      </c>
      <c r="E17" s="1"/>
      <c r="F17" s="1" t="s">
        <v>173</v>
      </c>
      <c r="G17" s="1" t="s">
        <v>466</v>
      </c>
      <c r="H17" s="1" t="s">
        <v>467</v>
      </c>
      <c r="I17" s="1" t="s">
        <v>468</v>
      </c>
      <c r="J17" s="1">
        <v>9750025853</v>
      </c>
      <c r="K17" s="1" t="s">
        <v>84</v>
      </c>
      <c r="L17" s="1" t="s">
        <v>469</v>
      </c>
      <c r="M17" s="1" t="s">
        <v>86</v>
      </c>
      <c r="N17" s="1" t="s">
        <v>470</v>
      </c>
      <c r="O17" s="1" t="s">
        <v>471</v>
      </c>
      <c r="P17" s="1" t="s">
        <v>89</v>
      </c>
      <c r="Q17" s="1">
        <v>301413220678</v>
      </c>
      <c r="R17" s="1" t="s">
        <v>472</v>
      </c>
      <c r="S17" s="1">
        <v>9487525853</v>
      </c>
      <c r="T17" s="1" t="s">
        <v>473</v>
      </c>
      <c r="U17" s="1" t="s">
        <v>474</v>
      </c>
      <c r="V17" s="1">
        <v>9442225853</v>
      </c>
      <c r="W17" s="1" t="s">
        <v>209</v>
      </c>
      <c r="X17" s="1" t="s">
        <v>475</v>
      </c>
      <c r="Y17" s="1" t="s">
        <v>476</v>
      </c>
      <c r="Z17" s="1" t="s">
        <v>186</v>
      </c>
      <c r="AA17" s="1" t="s">
        <v>475</v>
      </c>
      <c r="AB17" s="1" t="s">
        <v>476</v>
      </c>
      <c r="AC17" s="1" t="s">
        <v>186</v>
      </c>
      <c r="AD17" s="1" t="s">
        <v>97</v>
      </c>
      <c r="AE17" s="1" t="s">
        <v>97</v>
      </c>
      <c r="AF17" s="1" t="s">
        <v>477</v>
      </c>
      <c r="AG17" s="1" t="s">
        <v>478</v>
      </c>
      <c r="AH17" s="1" t="s">
        <v>134</v>
      </c>
      <c r="AI17" s="1" t="s">
        <v>135</v>
      </c>
      <c r="AJ17" s="1">
        <v>75.0</v>
      </c>
      <c r="AK17" s="1"/>
      <c r="AL17" s="1" t="s">
        <v>477</v>
      </c>
      <c r="AM17" s="1" t="s">
        <v>478</v>
      </c>
      <c r="AN17" s="1" t="s">
        <v>215</v>
      </c>
      <c r="AO17" s="1" t="s">
        <v>415</v>
      </c>
      <c r="AP17" s="1" t="s">
        <v>439</v>
      </c>
      <c r="AQ17" s="1">
        <v>87.3</v>
      </c>
      <c r="AR17" s="1"/>
      <c r="AS17" s="1"/>
      <c r="AT17" s="1"/>
      <c r="AU17" s="1"/>
      <c r="AV17" s="1"/>
      <c r="AW17" s="1"/>
      <c r="AX17" s="1"/>
      <c r="AY17" s="1" t="s">
        <v>479</v>
      </c>
      <c r="AZ17" s="1" t="s">
        <v>480</v>
      </c>
      <c r="BA17" s="1" t="s">
        <v>141</v>
      </c>
      <c r="BB17" s="1" t="s">
        <v>109</v>
      </c>
      <c r="BC17" s="1" t="s">
        <v>219</v>
      </c>
      <c r="BD17" s="1" t="s">
        <v>110</v>
      </c>
      <c r="BE17" s="1">
        <v>76</v>
      </c>
      <c r="BF17" s="1">
        <v>7.6</v>
      </c>
      <c r="BG17" s="1"/>
      <c r="BH17" s="1"/>
      <c r="BI17" s="1"/>
      <c r="BJ17" s="1"/>
      <c r="BK17" s="1"/>
      <c r="BL17" s="1"/>
      <c r="BM17" s="1"/>
      <c r="BN17" s="1"/>
      <c r="BO17" s="1" t="s">
        <v>481</v>
      </c>
      <c r="BP17" s="1"/>
      <c r="BQ17" s="1"/>
      <c r="BR17" s="1"/>
      <c r="BS17" s="1"/>
      <c r="BT17" s="1" t="s">
        <v>482</v>
      </c>
      <c r="BU17" s="1" t="str">
        <f>HYPERLINK("https://nconnect.nicmar.ac.in/storage/profile/6a85e8a2f1c7f.png","Download")</f>
        <v>0</v>
      </c>
      <c r="BV17" s="1" t="s">
        <v>114</v>
      </c>
      <c r="BW17" s="3"/>
      <c r="BX17" s="3"/>
    </row>
    <row r="18" spans="1:76">
      <c r="A18" s="1" t="s">
        <v>76</v>
      </c>
      <c r="B18" s="1" t="s">
        <v>77</v>
      </c>
      <c r="C18" s="1" t="s">
        <v>483</v>
      </c>
      <c r="D18" s="1" t="s">
        <v>484</v>
      </c>
      <c r="E18" s="1" t="s">
        <v>485</v>
      </c>
      <c r="F18" s="1" t="s">
        <v>486</v>
      </c>
      <c r="G18" s="1" t="s">
        <v>487</v>
      </c>
      <c r="H18" s="1" t="s">
        <v>488</v>
      </c>
      <c r="I18" s="1" t="s">
        <v>489</v>
      </c>
      <c r="J18" s="1">
        <v>9004657504</v>
      </c>
      <c r="K18" s="1" t="s">
        <v>84</v>
      </c>
      <c r="L18" s="1" t="s">
        <v>490</v>
      </c>
      <c r="M18" s="1" t="s">
        <v>86</v>
      </c>
      <c r="N18" s="1" t="s">
        <v>87</v>
      </c>
      <c r="O18" s="1" t="s">
        <v>491</v>
      </c>
      <c r="P18" s="1" t="s">
        <v>332</v>
      </c>
      <c r="Q18" s="1">
        <v>392941087931</v>
      </c>
      <c r="R18" s="1" t="s">
        <v>492</v>
      </c>
      <c r="S18" s="1" t="s">
        <v>493</v>
      </c>
      <c r="T18" s="1" t="s">
        <v>494</v>
      </c>
      <c r="U18" s="1" t="s">
        <v>495</v>
      </c>
      <c r="V18" s="1">
        <v>9892109351</v>
      </c>
      <c r="W18" s="1" t="s">
        <v>496</v>
      </c>
      <c r="X18" s="1" t="s">
        <v>497</v>
      </c>
      <c r="Y18" s="1" t="s">
        <v>498</v>
      </c>
      <c r="Z18" s="1" t="s">
        <v>289</v>
      </c>
      <c r="AA18" s="1" t="s">
        <v>497</v>
      </c>
      <c r="AB18" s="1" t="s">
        <v>498</v>
      </c>
      <c r="AC18" s="1" t="s">
        <v>289</v>
      </c>
      <c r="AD18" s="1" t="s">
        <v>97</v>
      </c>
      <c r="AE18" s="1" t="s">
        <v>97</v>
      </c>
      <c r="AF18" s="1" t="s">
        <v>499</v>
      </c>
      <c r="AG18" s="1" t="s">
        <v>500</v>
      </c>
      <c r="AH18" s="1" t="s">
        <v>291</v>
      </c>
      <c r="AI18" s="1" t="s">
        <v>501</v>
      </c>
      <c r="AJ18" s="1">
        <v>72</v>
      </c>
      <c r="AK18" s="1"/>
      <c r="AL18" s="1"/>
      <c r="AM18" s="1"/>
      <c r="AN18" s="1"/>
      <c r="AO18" s="1"/>
      <c r="AP18" s="1"/>
      <c r="AQ18" s="1"/>
      <c r="AR18" s="1"/>
      <c r="AS18" s="1" t="s">
        <v>502</v>
      </c>
      <c r="AT18" s="1" t="s">
        <v>503</v>
      </c>
      <c r="AU18" s="1" t="s">
        <v>134</v>
      </c>
      <c r="AV18" s="1" t="s">
        <v>165</v>
      </c>
      <c r="AW18" s="1">
        <v>80.89</v>
      </c>
      <c r="AX18" s="1"/>
      <c r="AY18" s="1" t="s">
        <v>318</v>
      </c>
      <c r="AZ18" s="1" t="s">
        <v>504</v>
      </c>
      <c r="BA18" s="1" t="s">
        <v>141</v>
      </c>
      <c r="BB18" s="1" t="s">
        <v>109</v>
      </c>
      <c r="BC18" s="1" t="s">
        <v>105</v>
      </c>
      <c r="BD18" s="1" t="s">
        <v>505</v>
      </c>
      <c r="BE18" s="1">
        <v>66.67</v>
      </c>
      <c r="BF18" s="1">
        <v>7.34</v>
      </c>
      <c r="BG18" s="1"/>
      <c r="BH18" s="1"/>
      <c r="BI18" s="1"/>
      <c r="BJ18" s="1"/>
      <c r="BK18" s="1"/>
      <c r="BL18" s="1"/>
      <c r="BM18" s="1"/>
      <c r="BN18" s="1"/>
      <c r="BO18" s="1" t="s">
        <v>506</v>
      </c>
      <c r="BP18" s="1" t="s">
        <v>507</v>
      </c>
      <c r="BQ18" s="1" t="s">
        <v>508</v>
      </c>
      <c r="BR18" s="1" t="s">
        <v>509</v>
      </c>
      <c r="BS18" s="1">
        <v>5</v>
      </c>
      <c r="BT18" s="1" t="s">
        <v>510</v>
      </c>
      <c r="BU18" s="1" t="str">
        <f>HYPERLINK("https://nconnect.nicmar.ac.in/storage/profile/6a85d006d8f32.png","Download")</f>
        <v>0</v>
      </c>
      <c r="BV18" s="1" t="s">
        <v>114</v>
      </c>
      <c r="BW18" s="3"/>
      <c r="BX18" s="3"/>
    </row>
    <row r="19" spans="1:76">
      <c r="A19" s="1" t="s">
        <v>76</v>
      </c>
      <c r="B19" s="1" t="s">
        <v>77</v>
      </c>
      <c r="C19" s="1" t="s">
        <v>511</v>
      </c>
      <c r="D19" s="1" t="s">
        <v>512</v>
      </c>
      <c r="E19" s="1" t="s">
        <v>513</v>
      </c>
      <c r="F19" s="1" t="s">
        <v>514</v>
      </c>
      <c r="G19" s="1" t="s">
        <v>515</v>
      </c>
      <c r="H19" s="1" t="s">
        <v>516</v>
      </c>
      <c r="I19" s="1" t="s">
        <v>517</v>
      </c>
      <c r="J19" s="1">
        <v>9537549403</v>
      </c>
      <c r="K19" s="1" t="s">
        <v>84</v>
      </c>
      <c r="L19" s="1" t="s">
        <v>518</v>
      </c>
      <c r="M19" s="1" t="s">
        <v>86</v>
      </c>
      <c r="N19" s="1" t="s">
        <v>519</v>
      </c>
      <c r="O19" s="1" t="s">
        <v>520</v>
      </c>
      <c r="P19" s="1" t="s">
        <v>89</v>
      </c>
      <c r="Q19" s="1">
        <v>798940301721</v>
      </c>
      <c r="R19" s="1" t="s">
        <v>521</v>
      </c>
      <c r="S19" s="1">
        <v>9925719955</v>
      </c>
      <c r="T19" s="1" t="s">
        <v>522</v>
      </c>
      <c r="U19" s="1" t="s">
        <v>523</v>
      </c>
      <c r="V19" s="1">
        <v>9409229961</v>
      </c>
      <c r="W19" s="1" t="s">
        <v>524</v>
      </c>
      <c r="X19" s="1" t="s">
        <v>525</v>
      </c>
      <c r="Y19" s="1" t="s">
        <v>457</v>
      </c>
      <c r="Z19" s="1" t="s">
        <v>458</v>
      </c>
      <c r="AA19" s="1" t="s">
        <v>525</v>
      </c>
      <c r="AB19" s="1" t="s">
        <v>457</v>
      </c>
      <c r="AC19" s="1" t="s">
        <v>458</v>
      </c>
      <c r="AD19" s="1" t="s">
        <v>97</v>
      </c>
      <c r="AE19" s="1" t="s">
        <v>97</v>
      </c>
      <c r="AF19" s="1" t="s">
        <v>526</v>
      </c>
      <c r="AG19" s="1" t="s">
        <v>527</v>
      </c>
      <c r="AH19" s="1" t="s">
        <v>528</v>
      </c>
      <c r="AI19" s="1" t="s">
        <v>501</v>
      </c>
      <c r="AJ19" s="1">
        <v>66</v>
      </c>
      <c r="AK19" s="1"/>
      <c r="AL19" s="1" t="s">
        <v>526</v>
      </c>
      <c r="AM19" s="1" t="s">
        <v>527</v>
      </c>
      <c r="AN19" s="1" t="s">
        <v>103</v>
      </c>
      <c r="AO19" s="1" t="s">
        <v>214</v>
      </c>
      <c r="AP19" s="1" t="s">
        <v>104</v>
      </c>
      <c r="AQ19" s="1">
        <v>67</v>
      </c>
      <c r="AR19" s="1"/>
      <c r="AS19" s="1"/>
      <c r="AT19" s="1"/>
      <c r="AU19" s="1"/>
      <c r="AV19" s="1"/>
      <c r="AW19" s="1"/>
      <c r="AX19" s="1"/>
      <c r="AY19" s="1" t="s">
        <v>529</v>
      </c>
      <c r="AZ19" s="1" t="s">
        <v>529</v>
      </c>
      <c r="BA19" s="1" t="s">
        <v>108</v>
      </c>
      <c r="BB19" s="1" t="s">
        <v>109</v>
      </c>
      <c r="BC19" s="1" t="s">
        <v>138</v>
      </c>
      <c r="BD19" s="1" t="s">
        <v>505</v>
      </c>
      <c r="BE19" s="1">
        <v>60.2</v>
      </c>
      <c r="BF19" s="1">
        <v>6.52</v>
      </c>
      <c r="BG19" s="1"/>
      <c r="BH19" s="1"/>
      <c r="BI19" s="1"/>
      <c r="BJ19" s="1"/>
      <c r="BK19" s="1"/>
      <c r="BL19" s="1"/>
      <c r="BM19" s="1"/>
      <c r="BN19" s="1"/>
      <c r="BO19" s="1" t="s">
        <v>530</v>
      </c>
      <c r="BP19" s="1"/>
      <c r="BQ19" s="1"/>
      <c r="BR19" s="1"/>
      <c r="BS19" s="1"/>
      <c r="BT19" s="1"/>
      <c r="BU19" s="1" t="str">
        <f>HYPERLINK("https://nconnect.nicmar.ac.in/storage/profile/6ac535868a61e.png","Download")</f>
        <v>0</v>
      </c>
      <c r="BV19" s="1" t="s">
        <v>371</v>
      </c>
      <c r="BW19" s="3"/>
      <c r="BX19" s="3"/>
    </row>
    <row r="20" spans="1:76">
      <c r="A20" s="1" t="s">
        <v>76</v>
      </c>
      <c r="B20" s="1" t="s">
        <v>77</v>
      </c>
      <c r="C20" s="1" t="s">
        <v>531</v>
      </c>
      <c r="D20" s="1" t="s">
        <v>532</v>
      </c>
      <c r="E20" s="1" t="s">
        <v>533</v>
      </c>
      <c r="F20" s="1" t="s">
        <v>534</v>
      </c>
      <c r="G20" s="1" t="s">
        <v>535</v>
      </c>
      <c r="H20" s="1" t="s">
        <v>536</v>
      </c>
      <c r="I20" s="1" t="s">
        <v>537</v>
      </c>
      <c r="J20" s="1">
        <v>9313778815</v>
      </c>
      <c r="K20" s="1" t="s">
        <v>84</v>
      </c>
      <c r="L20" s="1" t="s">
        <v>538</v>
      </c>
      <c r="M20" s="1" t="s">
        <v>86</v>
      </c>
      <c r="N20" s="1" t="s">
        <v>539</v>
      </c>
      <c r="O20" s="1" t="s">
        <v>540</v>
      </c>
      <c r="P20" s="1" t="s">
        <v>261</v>
      </c>
      <c r="Q20" s="1">
        <v>265606941355</v>
      </c>
      <c r="R20" s="1" t="s">
        <v>541</v>
      </c>
      <c r="S20" s="1">
        <v>9925207787</v>
      </c>
      <c r="T20" s="1" t="s">
        <v>155</v>
      </c>
      <c r="U20" s="1" t="s">
        <v>542</v>
      </c>
      <c r="V20" s="1">
        <v>8141556758</v>
      </c>
      <c r="W20" s="1" t="s">
        <v>157</v>
      </c>
      <c r="X20" s="1" t="s">
        <v>543</v>
      </c>
      <c r="Y20" s="1" t="s">
        <v>544</v>
      </c>
      <c r="Z20" s="1" t="s">
        <v>458</v>
      </c>
      <c r="AA20" s="1" t="s">
        <v>543</v>
      </c>
      <c r="AB20" s="1" t="s">
        <v>544</v>
      </c>
      <c r="AC20" s="1" t="s">
        <v>458</v>
      </c>
      <c r="AD20" s="1" t="s">
        <v>97</v>
      </c>
      <c r="AE20" s="1" t="s">
        <v>97</v>
      </c>
      <c r="AF20" s="1" t="s">
        <v>545</v>
      </c>
      <c r="AG20" s="1" t="s">
        <v>546</v>
      </c>
      <c r="AH20" s="1" t="s">
        <v>214</v>
      </c>
      <c r="AI20" s="1" t="s">
        <v>316</v>
      </c>
      <c r="AJ20" s="1">
        <v>67.17</v>
      </c>
      <c r="AK20" s="1">
        <v>0</v>
      </c>
      <c r="AL20" s="1"/>
      <c r="AM20" s="1"/>
      <c r="AN20" s="1"/>
      <c r="AO20" s="1"/>
      <c r="AP20" s="1"/>
      <c r="AQ20" s="1"/>
      <c r="AR20" s="1"/>
      <c r="AS20" s="1" t="s">
        <v>109</v>
      </c>
      <c r="AT20" s="1" t="s">
        <v>547</v>
      </c>
      <c r="AU20" s="1" t="s">
        <v>366</v>
      </c>
      <c r="AV20" s="1" t="s">
        <v>317</v>
      </c>
      <c r="AW20" s="1">
        <v>72.5</v>
      </c>
      <c r="AX20" s="1">
        <v>7.75</v>
      </c>
      <c r="AY20" s="1" t="s">
        <v>548</v>
      </c>
      <c r="AZ20" s="1" t="s">
        <v>549</v>
      </c>
      <c r="BA20" s="1" t="s">
        <v>108</v>
      </c>
      <c r="BB20" s="1" t="s">
        <v>109</v>
      </c>
      <c r="BC20" s="1" t="s">
        <v>320</v>
      </c>
      <c r="BD20" s="1" t="s">
        <v>550</v>
      </c>
      <c r="BE20" s="1">
        <v>69.8</v>
      </c>
      <c r="BF20" s="1">
        <v>7.48</v>
      </c>
      <c r="BG20" s="1"/>
      <c r="BH20" s="1"/>
      <c r="BI20" s="1"/>
      <c r="BJ20" s="1"/>
      <c r="BK20" s="1"/>
      <c r="BL20" s="1"/>
      <c r="BM20" s="1"/>
      <c r="BN20" s="1"/>
      <c r="BO20" s="1" t="s">
        <v>551</v>
      </c>
      <c r="BP20" s="1"/>
      <c r="BQ20" s="1"/>
      <c r="BR20" s="1" t="s">
        <v>552</v>
      </c>
      <c r="BS20" s="1">
        <v>3</v>
      </c>
      <c r="BT20" s="1" t="s">
        <v>553</v>
      </c>
      <c r="BU20" s="1" t="str">
        <f>HYPERLINK("https://nconnect.nicmar.ac.in/storage/profile/6a871be7d6f94.png","Download")</f>
        <v>0</v>
      </c>
      <c r="BV20" s="1" t="s">
        <v>114</v>
      </c>
      <c r="BW20" s="3"/>
      <c r="BX20" s="3"/>
    </row>
    <row r="21" spans="1:76">
      <c r="A21" s="1" t="s">
        <v>76</v>
      </c>
      <c r="B21" s="1" t="s">
        <v>77</v>
      </c>
      <c r="C21" s="1" t="s">
        <v>554</v>
      </c>
      <c r="D21" s="1" t="s">
        <v>555</v>
      </c>
      <c r="E21" s="1" t="s">
        <v>556</v>
      </c>
      <c r="F21" s="1" t="s">
        <v>557</v>
      </c>
      <c r="G21" s="1" t="s">
        <v>558</v>
      </c>
      <c r="H21" s="1" t="s">
        <v>559</v>
      </c>
      <c r="I21" s="1" t="s">
        <v>560</v>
      </c>
      <c r="J21" s="1">
        <v>9819022505</v>
      </c>
      <c r="K21" s="1" t="s">
        <v>84</v>
      </c>
      <c r="L21" s="1" t="s">
        <v>561</v>
      </c>
      <c r="M21" s="1" t="s">
        <v>86</v>
      </c>
      <c r="N21" s="1" t="s">
        <v>202</v>
      </c>
      <c r="O21" s="1" t="s">
        <v>562</v>
      </c>
      <c r="P21" s="1" t="s">
        <v>89</v>
      </c>
      <c r="Q21" s="1">
        <v>822465715113</v>
      </c>
      <c r="R21" s="1" t="s">
        <v>556</v>
      </c>
      <c r="S21" s="1">
        <v>9769007799</v>
      </c>
      <c r="T21" s="1" t="s">
        <v>563</v>
      </c>
      <c r="U21" s="1" t="s">
        <v>564</v>
      </c>
      <c r="V21" s="1">
        <v>9819531919</v>
      </c>
      <c r="W21" s="1" t="s">
        <v>93</v>
      </c>
      <c r="X21" s="1" t="s">
        <v>565</v>
      </c>
      <c r="Y21" s="1" t="s">
        <v>498</v>
      </c>
      <c r="Z21" s="1" t="s">
        <v>289</v>
      </c>
      <c r="AA21" s="1" t="s">
        <v>565</v>
      </c>
      <c r="AB21" s="1" t="s">
        <v>498</v>
      </c>
      <c r="AC21" s="1" t="s">
        <v>289</v>
      </c>
      <c r="AD21" s="1" t="s">
        <v>97</v>
      </c>
      <c r="AE21" s="1" t="s">
        <v>97</v>
      </c>
      <c r="AF21" s="1" t="s">
        <v>566</v>
      </c>
      <c r="AG21" s="1" t="s">
        <v>567</v>
      </c>
      <c r="AH21" s="1" t="s">
        <v>214</v>
      </c>
      <c r="AI21" s="1" t="s">
        <v>163</v>
      </c>
      <c r="AJ21" s="1">
        <v>94.4</v>
      </c>
      <c r="AK21" s="1"/>
      <c r="AL21" s="1" t="s">
        <v>566</v>
      </c>
      <c r="AM21" s="1" t="s">
        <v>567</v>
      </c>
      <c r="AN21" s="1" t="s">
        <v>103</v>
      </c>
      <c r="AO21" s="1" t="s">
        <v>415</v>
      </c>
      <c r="AP21" s="1" t="s">
        <v>439</v>
      </c>
      <c r="AQ21" s="1">
        <v>71.4</v>
      </c>
      <c r="AR21" s="1"/>
      <c r="AS21" s="1"/>
      <c r="AT21" s="1"/>
      <c r="AU21" s="1"/>
      <c r="AV21" s="1"/>
      <c r="AW21" s="1"/>
      <c r="AX21" s="1"/>
      <c r="AY21" s="1" t="s">
        <v>318</v>
      </c>
      <c r="AZ21" s="1" t="s">
        <v>568</v>
      </c>
      <c r="BA21" s="1" t="s">
        <v>141</v>
      </c>
      <c r="BB21" s="1" t="s">
        <v>109</v>
      </c>
      <c r="BC21" s="1" t="s">
        <v>142</v>
      </c>
      <c r="BD21" s="1" t="s">
        <v>550</v>
      </c>
      <c r="BE21" s="1">
        <v>71.48</v>
      </c>
      <c r="BF21" s="1">
        <v>7.87</v>
      </c>
      <c r="BG21" s="1"/>
      <c r="BH21" s="1"/>
      <c r="BI21" s="1"/>
      <c r="BJ21" s="1"/>
      <c r="BK21" s="1"/>
      <c r="BL21" s="1"/>
      <c r="BM21" s="1"/>
      <c r="BN21" s="1"/>
      <c r="BO21" s="1" t="s">
        <v>569</v>
      </c>
      <c r="BP21" s="1"/>
      <c r="BQ21" s="1"/>
      <c r="BR21" s="1"/>
      <c r="BS21" s="1"/>
      <c r="BT21" s="1"/>
      <c r="BU21" s="1" t="s">
        <v>570</v>
      </c>
      <c r="BV21" s="1" t="s">
        <v>114</v>
      </c>
      <c r="BW21" s="3"/>
      <c r="BX21" s="3"/>
    </row>
    <row r="22" spans="1:76">
      <c r="A22" s="1" t="s">
        <v>76</v>
      </c>
      <c r="B22" s="1" t="s">
        <v>77</v>
      </c>
      <c r="C22" s="1" t="s">
        <v>571</v>
      </c>
      <c r="D22" s="1" t="s">
        <v>572</v>
      </c>
      <c r="E22" s="1"/>
      <c r="F22" s="1" t="s">
        <v>573</v>
      </c>
      <c r="G22" s="1" t="s">
        <v>574</v>
      </c>
      <c r="H22" s="1" t="s">
        <v>575</v>
      </c>
      <c r="I22" s="1" t="s">
        <v>576</v>
      </c>
      <c r="J22" s="1">
        <v>6383209558</v>
      </c>
      <c r="K22" s="1" t="s">
        <v>84</v>
      </c>
      <c r="L22" s="1" t="s">
        <v>577</v>
      </c>
      <c r="M22" s="1" t="s">
        <v>86</v>
      </c>
      <c r="N22" s="1" t="s">
        <v>578</v>
      </c>
      <c r="O22" s="1" t="s">
        <v>579</v>
      </c>
      <c r="P22" s="1" t="s">
        <v>89</v>
      </c>
      <c r="Q22" s="1">
        <v>745203072588</v>
      </c>
      <c r="R22" s="1" t="s">
        <v>580</v>
      </c>
      <c r="S22" s="1">
        <v>9003981124</v>
      </c>
      <c r="T22" s="1" t="s">
        <v>581</v>
      </c>
      <c r="U22" s="1" t="s">
        <v>582</v>
      </c>
      <c r="V22" s="1">
        <v>8870955965</v>
      </c>
      <c r="W22" s="1" t="s">
        <v>209</v>
      </c>
      <c r="X22" s="1" t="s">
        <v>583</v>
      </c>
      <c r="Y22" s="1" t="s">
        <v>476</v>
      </c>
      <c r="Z22" s="1" t="s">
        <v>186</v>
      </c>
      <c r="AA22" s="1" t="s">
        <v>583</v>
      </c>
      <c r="AB22" s="1" t="s">
        <v>476</v>
      </c>
      <c r="AC22" s="1" t="s">
        <v>186</v>
      </c>
      <c r="AD22" s="1" t="s">
        <v>97</v>
      </c>
      <c r="AE22" s="1" t="s">
        <v>97</v>
      </c>
      <c r="AF22" s="1" t="s">
        <v>584</v>
      </c>
      <c r="AG22" s="1" t="s">
        <v>585</v>
      </c>
      <c r="AH22" s="1" t="s">
        <v>389</v>
      </c>
      <c r="AI22" s="1" t="s">
        <v>365</v>
      </c>
      <c r="AJ22" s="1">
        <v>82.6</v>
      </c>
      <c r="AK22" s="1"/>
      <c r="AL22" s="1" t="s">
        <v>586</v>
      </c>
      <c r="AM22" s="1" t="s">
        <v>585</v>
      </c>
      <c r="AN22" s="1" t="s">
        <v>103</v>
      </c>
      <c r="AO22" s="1" t="s">
        <v>316</v>
      </c>
      <c r="AP22" s="1" t="s">
        <v>415</v>
      </c>
      <c r="AQ22" s="1">
        <v>82.0</v>
      </c>
      <c r="AR22" s="1"/>
      <c r="AS22" s="1"/>
      <c r="AT22" s="1"/>
      <c r="AU22" s="1"/>
      <c r="AV22" s="1"/>
      <c r="AW22" s="1"/>
      <c r="AX22" s="1"/>
      <c r="AY22" s="1" t="s">
        <v>587</v>
      </c>
      <c r="AZ22" s="1" t="s">
        <v>588</v>
      </c>
      <c r="BA22" s="1" t="s">
        <v>108</v>
      </c>
      <c r="BB22" s="1" t="s">
        <v>109</v>
      </c>
      <c r="BC22" s="1" t="s">
        <v>589</v>
      </c>
      <c r="BD22" s="1" t="s">
        <v>590</v>
      </c>
      <c r="BE22" s="1">
        <v>69.7</v>
      </c>
      <c r="BF22" s="1">
        <v>6.97</v>
      </c>
      <c r="BG22" s="1"/>
      <c r="BH22" s="1"/>
      <c r="BI22" s="1"/>
      <c r="BJ22" s="1"/>
      <c r="BK22" s="1"/>
      <c r="BL22" s="1"/>
      <c r="BM22" s="1"/>
      <c r="BN22" s="1"/>
      <c r="BO22" s="1" t="s">
        <v>420</v>
      </c>
      <c r="BP22" s="1"/>
      <c r="BQ22" s="1"/>
      <c r="BR22" s="1" t="s">
        <v>591</v>
      </c>
      <c r="BS22" s="1">
        <v>1</v>
      </c>
      <c r="BT22" s="1"/>
      <c r="BU22" s="1" t="str">
        <f>HYPERLINK("https://nconnect.nicmar.ac.in/storage/profile/6a8703ea89a64.png","Download")</f>
        <v>0</v>
      </c>
      <c r="BV22" s="1" t="s">
        <v>114</v>
      </c>
      <c r="BW22" s="3"/>
      <c r="BX22" s="3"/>
    </row>
    <row r="23" spans="1:76">
      <c r="A23" s="1" t="s">
        <v>76</v>
      </c>
      <c r="B23" s="1" t="s">
        <v>77</v>
      </c>
      <c r="C23" s="1" t="s">
        <v>592</v>
      </c>
      <c r="D23" s="1" t="s">
        <v>593</v>
      </c>
      <c r="E23" s="1" t="s">
        <v>594</v>
      </c>
      <c r="F23" s="1" t="s">
        <v>595</v>
      </c>
      <c r="G23" s="1" t="s">
        <v>596</v>
      </c>
      <c r="H23" s="1" t="s">
        <v>597</v>
      </c>
      <c r="I23" s="1" t="s">
        <v>598</v>
      </c>
      <c r="J23" s="1">
        <v>8459650561</v>
      </c>
      <c r="K23" s="1" t="s">
        <v>84</v>
      </c>
      <c r="L23" s="1" t="s">
        <v>599</v>
      </c>
      <c r="M23" s="1" t="s">
        <v>86</v>
      </c>
      <c r="N23" s="1" t="s">
        <v>600</v>
      </c>
      <c r="O23" s="1" t="s">
        <v>124</v>
      </c>
      <c r="P23" s="1" t="s">
        <v>204</v>
      </c>
      <c r="Q23" s="1">
        <v>493510202859</v>
      </c>
      <c r="R23" s="1" t="s">
        <v>594</v>
      </c>
      <c r="S23" s="1">
        <v>7350780777</v>
      </c>
      <c r="T23" s="1" t="s">
        <v>601</v>
      </c>
      <c r="U23" s="1" t="s">
        <v>602</v>
      </c>
      <c r="V23" s="1">
        <v>7769956687</v>
      </c>
      <c r="W23" s="1" t="s">
        <v>157</v>
      </c>
      <c r="X23" s="1" t="s">
        <v>603</v>
      </c>
      <c r="Y23" s="1" t="s">
        <v>604</v>
      </c>
      <c r="Z23" s="1" t="s">
        <v>289</v>
      </c>
      <c r="AA23" s="1" t="s">
        <v>603</v>
      </c>
      <c r="AB23" s="1" t="s">
        <v>604</v>
      </c>
      <c r="AC23" s="1" t="s">
        <v>289</v>
      </c>
      <c r="AD23" s="1" t="s">
        <v>97</v>
      </c>
      <c r="AE23" s="1" t="s">
        <v>97</v>
      </c>
      <c r="AF23" s="1" t="s">
        <v>605</v>
      </c>
      <c r="AG23" s="1" t="s">
        <v>606</v>
      </c>
      <c r="AH23" s="1" t="s">
        <v>134</v>
      </c>
      <c r="AI23" s="1" t="s">
        <v>244</v>
      </c>
      <c r="AJ23" s="1">
        <v>82.0</v>
      </c>
      <c r="AK23" s="1"/>
      <c r="AL23" s="1"/>
      <c r="AM23" s="1"/>
      <c r="AN23" s="1"/>
      <c r="AO23" s="1"/>
      <c r="AP23" s="1"/>
      <c r="AQ23" s="1"/>
      <c r="AR23" s="1"/>
      <c r="AS23" s="1" t="s">
        <v>314</v>
      </c>
      <c r="AT23" s="1" t="s">
        <v>607</v>
      </c>
      <c r="AU23" s="1" t="s">
        <v>135</v>
      </c>
      <c r="AV23" s="1" t="s">
        <v>320</v>
      </c>
      <c r="AW23" s="1">
        <v>78.47</v>
      </c>
      <c r="AX23" s="1"/>
      <c r="AY23" s="1" t="s">
        <v>608</v>
      </c>
      <c r="AZ23" s="1" t="s">
        <v>609</v>
      </c>
      <c r="BA23" s="1" t="s">
        <v>108</v>
      </c>
      <c r="BB23" s="1" t="s">
        <v>109</v>
      </c>
      <c r="BC23" s="1" t="s">
        <v>610</v>
      </c>
      <c r="BD23" s="1" t="s">
        <v>550</v>
      </c>
      <c r="BE23" s="1">
        <v>61.4</v>
      </c>
      <c r="BF23" s="1">
        <v>6.89</v>
      </c>
      <c r="BG23" s="1"/>
      <c r="BH23" s="1"/>
      <c r="BI23" s="1"/>
      <c r="BJ23" s="1"/>
      <c r="BK23" s="1"/>
      <c r="BL23" s="1"/>
      <c r="BM23" s="1"/>
      <c r="BN23" s="1"/>
      <c r="BO23" s="1" t="s">
        <v>611</v>
      </c>
      <c r="BP23" s="1"/>
      <c r="BQ23" s="1"/>
      <c r="BR23" s="1" t="s">
        <v>612</v>
      </c>
      <c r="BS23" s="1">
        <v>9</v>
      </c>
      <c r="BT23" s="1"/>
      <c r="BU23" s="1" t="str">
        <f>HYPERLINK("https://nconnect.nicmar.ac.in/storage/profile/6a86bf14114d4.png","Download")</f>
        <v>0</v>
      </c>
      <c r="BV23" s="1" t="s">
        <v>114</v>
      </c>
      <c r="BW23" s="3"/>
      <c r="BX23" s="3"/>
    </row>
    <row r="24" spans="1:76">
      <c r="A24" s="1" t="s">
        <v>76</v>
      </c>
      <c r="B24" s="1" t="s">
        <v>77</v>
      </c>
      <c r="C24" s="1" t="s">
        <v>613</v>
      </c>
      <c r="D24" s="1" t="s">
        <v>614</v>
      </c>
      <c r="E24" s="1"/>
      <c r="F24" s="1" t="s">
        <v>615</v>
      </c>
      <c r="G24" s="1" t="s">
        <v>616</v>
      </c>
      <c r="H24" s="1" t="s">
        <v>617</v>
      </c>
      <c r="I24" s="1" t="s">
        <v>618</v>
      </c>
      <c r="J24" s="1">
        <v>9302126242</v>
      </c>
      <c r="K24" s="1" t="s">
        <v>352</v>
      </c>
      <c r="L24" s="1" t="s">
        <v>619</v>
      </c>
      <c r="M24" s="1" t="s">
        <v>86</v>
      </c>
      <c r="N24" s="1" t="s">
        <v>620</v>
      </c>
      <c r="O24" s="1" t="s">
        <v>621</v>
      </c>
      <c r="P24" s="1" t="s">
        <v>261</v>
      </c>
      <c r="Q24" s="1">
        <v>462302613191</v>
      </c>
      <c r="R24" s="1" t="s">
        <v>622</v>
      </c>
      <c r="S24" s="1">
        <v>9303230487</v>
      </c>
      <c r="T24" s="1" t="s">
        <v>623</v>
      </c>
      <c r="U24" s="1" t="s">
        <v>624</v>
      </c>
      <c r="V24" s="1">
        <v>7000691406</v>
      </c>
      <c r="W24" s="1" t="s">
        <v>128</v>
      </c>
      <c r="X24" s="1" t="s">
        <v>625</v>
      </c>
      <c r="Y24" s="1" t="s">
        <v>626</v>
      </c>
      <c r="Z24" s="1" t="s">
        <v>627</v>
      </c>
      <c r="AA24" s="1" t="s">
        <v>625</v>
      </c>
      <c r="AB24" s="1" t="s">
        <v>626</v>
      </c>
      <c r="AC24" s="1" t="s">
        <v>627</v>
      </c>
      <c r="AD24" s="1" t="s">
        <v>97</v>
      </c>
      <c r="AE24" s="1" t="s">
        <v>97</v>
      </c>
      <c r="AF24" s="1" t="s">
        <v>628</v>
      </c>
      <c r="AG24" s="1" t="s">
        <v>629</v>
      </c>
      <c r="AH24" s="1" t="s">
        <v>389</v>
      </c>
      <c r="AI24" s="1" t="s">
        <v>365</v>
      </c>
      <c r="AJ24" s="1">
        <v>83.6</v>
      </c>
      <c r="AK24" s="1"/>
      <c r="AL24" s="1" t="s">
        <v>628</v>
      </c>
      <c r="AM24" s="1" t="s">
        <v>629</v>
      </c>
      <c r="AN24" s="1" t="s">
        <v>103</v>
      </c>
      <c r="AO24" s="1" t="s">
        <v>630</v>
      </c>
      <c r="AP24" s="1" t="s">
        <v>415</v>
      </c>
      <c r="AQ24" s="1">
        <v>85.6</v>
      </c>
      <c r="AR24" s="1"/>
      <c r="AS24" s="1"/>
      <c r="AT24" s="1"/>
      <c r="AU24" s="1"/>
      <c r="AV24" s="1"/>
      <c r="AW24" s="1"/>
      <c r="AX24" s="1"/>
      <c r="AY24" s="1" t="s">
        <v>631</v>
      </c>
      <c r="AZ24" s="1" t="s">
        <v>632</v>
      </c>
      <c r="BA24" s="1" t="s">
        <v>141</v>
      </c>
      <c r="BB24" s="1" t="s">
        <v>109</v>
      </c>
      <c r="BC24" s="1" t="s">
        <v>633</v>
      </c>
      <c r="BD24" s="1" t="s">
        <v>505</v>
      </c>
      <c r="BE24" s="1">
        <v>83.33</v>
      </c>
      <c r="BF24" s="1">
        <v>8.33</v>
      </c>
      <c r="BG24" s="1"/>
      <c r="BH24" s="1"/>
      <c r="BI24" s="1"/>
      <c r="BJ24" s="1"/>
      <c r="BK24" s="1"/>
      <c r="BL24" s="1"/>
      <c r="BM24" s="1"/>
      <c r="BN24" s="1"/>
      <c r="BO24" s="1" t="s">
        <v>634</v>
      </c>
      <c r="BP24" s="1" t="s">
        <v>635</v>
      </c>
      <c r="BQ24" s="1" t="s">
        <v>636</v>
      </c>
      <c r="BR24" s="1" t="s">
        <v>637</v>
      </c>
      <c r="BS24" s="1">
        <v>4</v>
      </c>
      <c r="BT24" s="1" t="s">
        <v>638</v>
      </c>
      <c r="BU24" s="1" t="str">
        <f>HYPERLINK("https://nconnect.nicmar.ac.in/storage/profile/6a85ea4b72ee0.png","Download")</f>
        <v>0</v>
      </c>
      <c r="BV24" s="1" t="s">
        <v>114</v>
      </c>
      <c r="BW24" s="3"/>
      <c r="BX24" s="3"/>
    </row>
    <row r="25" spans="1:76">
      <c r="A25" s="1" t="s">
        <v>76</v>
      </c>
      <c r="B25" s="1" t="s">
        <v>77</v>
      </c>
      <c r="C25" s="1" t="s">
        <v>639</v>
      </c>
      <c r="D25" s="1" t="s">
        <v>640</v>
      </c>
      <c r="E25" s="1" t="s">
        <v>641</v>
      </c>
      <c r="F25" s="1" t="s">
        <v>642</v>
      </c>
      <c r="G25" s="1" t="s">
        <v>643</v>
      </c>
      <c r="H25" s="1" t="s">
        <v>644</v>
      </c>
      <c r="I25" s="1" t="s">
        <v>644</v>
      </c>
      <c r="J25" s="1">
        <v>9067911076</v>
      </c>
      <c r="K25" s="1" t="s">
        <v>84</v>
      </c>
      <c r="L25" s="1" t="s">
        <v>645</v>
      </c>
      <c r="M25" s="1" t="s">
        <v>86</v>
      </c>
      <c r="N25" s="1" t="s">
        <v>646</v>
      </c>
      <c r="O25" s="1" t="s">
        <v>647</v>
      </c>
      <c r="P25" s="1" t="s">
        <v>648</v>
      </c>
      <c r="Q25" s="1">
        <v>568883975464</v>
      </c>
      <c r="R25" s="1" t="s">
        <v>641</v>
      </c>
      <c r="S25" s="1">
        <v>9356823585</v>
      </c>
      <c r="T25" s="1" t="s">
        <v>649</v>
      </c>
      <c r="U25" s="1" t="s">
        <v>650</v>
      </c>
      <c r="V25" s="1">
        <v>9206837000</v>
      </c>
      <c r="W25" s="1" t="s">
        <v>157</v>
      </c>
      <c r="X25" s="1" t="s">
        <v>651</v>
      </c>
      <c r="Y25" s="1" t="s">
        <v>288</v>
      </c>
      <c r="Z25" s="1" t="s">
        <v>289</v>
      </c>
      <c r="AA25" s="1" t="s">
        <v>652</v>
      </c>
      <c r="AB25" s="1" t="s">
        <v>288</v>
      </c>
      <c r="AC25" s="1" t="s">
        <v>289</v>
      </c>
      <c r="AD25" s="1" t="s">
        <v>97</v>
      </c>
      <c r="AE25" s="1" t="s">
        <v>97</v>
      </c>
      <c r="AF25" s="1" t="s">
        <v>653</v>
      </c>
      <c r="AG25" s="1" t="s">
        <v>654</v>
      </c>
      <c r="AH25" s="1" t="s">
        <v>655</v>
      </c>
      <c r="AI25" s="1" t="s">
        <v>240</v>
      </c>
      <c r="AJ25" s="1">
        <v>83.0</v>
      </c>
      <c r="AK25" s="1"/>
      <c r="AL25" s="1"/>
      <c r="AM25" s="1"/>
      <c r="AN25" s="1"/>
      <c r="AO25" s="1"/>
      <c r="AP25" s="1"/>
      <c r="AQ25" s="1"/>
      <c r="AR25" s="1"/>
      <c r="AS25" s="1" t="s">
        <v>109</v>
      </c>
      <c r="AT25" s="1" t="s">
        <v>656</v>
      </c>
      <c r="AU25" s="1" t="s">
        <v>291</v>
      </c>
      <c r="AV25" s="1" t="s">
        <v>216</v>
      </c>
      <c r="AW25" s="1">
        <v>89.89</v>
      </c>
      <c r="AX25" s="1"/>
      <c r="AY25" s="1" t="s">
        <v>657</v>
      </c>
      <c r="AZ25" s="1" t="s">
        <v>654</v>
      </c>
      <c r="BA25" s="1" t="s">
        <v>108</v>
      </c>
      <c r="BB25" s="1" t="s">
        <v>109</v>
      </c>
      <c r="BC25" s="1" t="s">
        <v>216</v>
      </c>
      <c r="BD25" s="1" t="s">
        <v>658</v>
      </c>
      <c r="BE25" s="1">
        <v>79.6</v>
      </c>
      <c r="BF25" s="1">
        <v>7.96</v>
      </c>
      <c r="BG25" s="1"/>
      <c r="BH25" s="1"/>
      <c r="BI25" s="1"/>
      <c r="BJ25" s="1"/>
      <c r="BK25" s="1"/>
      <c r="BL25" s="1"/>
      <c r="BM25" s="1"/>
      <c r="BN25" s="1"/>
      <c r="BO25" s="1" t="s">
        <v>659</v>
      </c>
      <c r="BP25" s="1"/>
      <c r="BQ25" s="1"/>
      <c r="BR25" s="1" t="s">
        <v>660</v>
      </c>
      <c r="BS25" s="1"/>
      <c r="BT25" s="1" t="s">
        <v>661</v>
      </c>
      <c r="BU25" s="1" t="str">
        <f>HYPERLINK("https://nconnect.nicmar.ac.in/storage/profile/6a8726d9126ce.png","Download")</f>
        <v>0</v>
      </c>
      <c r="BV25" s="1" t="s">
        <v>371</v>
      </c>
      <c r="BW25" s="3"/>
      <c r="BX25" s="3"/>
    </row>
    <row r="26" spans="1:76">
      <c r="A26" s="1" t="s">
        <v>76</v>
      </c>
      <c r="B26" s="1" t="s">
        <v>77</v>
      </c>
      <c r="C26" s="1" t="s">
        <v>662</v>
      </c>
      <c r="D26" s="1" t="s">
        <v>663</v>
      </c>
      <c r="E26" s="1" t="s">
        <v>300</v>
      </c>
      <c r="F26" s="1" t="s">
        <v>664</v>
      </c>
      <c r="G26" s="1" t="s">
        <v>665</v>
      </c>
      <c r="H26" s="1" t="s">
        <v>666</v>
      </c>
      <c r="I26" s="1" t="s">
        <v>666</v>
      </c>
      <c r="J26" s="1">
        <v>8369616224</v>
      </c>
      <c r="K26" s="1" t="s">
        <v>84</v>
      </c>
      <c r="L26" s="1" t="s">
        <v>667</v>
      </c>
      <c r="M26" s="1" t="s">
        <v>86</v>
      </c>
      <c r="N26" s="1" t="s">
        <v>668</v>
      </c>
      <c r="O26" s="1" t="s">
        <v>669</v>
      </c>
      <c r="P26" s="1" t="s">
        <v>204</v>
      </c>
      <c r="Q26" s="1">
        <v>520420020239</v>
      </c>
      <c r="R26" s="1" t="s">
        <v>670</v>
      </c>
      <c r="S26" s="1">
        <v>9881240805</v>
      </c>
      <c r="T26" s="1" t="s">
        <v>671</v>
      </c>
      <c r="U26" s="1" t="s">
        <v>672</v>
      </c>
      <c r="V26" s="1">
        <v>9156789728</v>
      </c>
      <c r="W26" s="1" t="s">
        <v>524</v>
      </c>
      <c r="X26" s="1" t="s">
        <v>673</v>
      </c>
      <c r="Y26" s="1" t="s">
        <v>311</v>
      </c>
      <c r="Z26" s="1" t="s">
        <v>289</v>
      </c>
      <c r="AA26" s="1" t="s">
        <v>673</v>
      </c>
      <c r="AB26" s="1" t="s">
        <v>311</v>
      </c>
      <c r="AC26" s="1" t="s">
        <v>289</v>
      </c>
      <c r="AD26" s="1" t="s">
        <v>97</v>
      </c>
      <c r="AE26" s="1" t="s">
        <v>97</v>
      </c>
      <c r="AF26" s="1" t="s">
        <v>674</v>
      </c>
      <c r="AG26" s="1" t="s">
        <v>675</v>
      </c>
      <c r="AH26" s="1" t="s">
        <v>676</v>
      </c>
      <c r="AI26" s="1" t="s">
        <v>316</v>
      </c>
      <c r="AJ26" s="1">
        <v>83.2</v>
      </c>
      <c r="AK26" s="1">
        <v>8.7</v>
      </c>
      <c r="AL26" s="1"/>
      <c r="AM26" s="1"/>
      <c r="AN26" s="1"/>
      <c r="AO26" s="1"/>
      <c r="AP26" s="1"/>
      <c r="AQ26" s="1"/>
      <c r="AR26" s="1"/>
      <c r="AS26" s="1" t="s">
        <v>109</v>
      </c>
      <c r="AT26" s="1" t="s">
        <v>677</v>
      </c>
      <c r="AU26" s="1" t="s">
        <v>101</v>
      </c>
      <c r="AV26" s="1" t="s">
        <v>678</v>
      </c>
      <c r="AW26" s="1">
        <v>85.68</v>
      </c>
      <c r="AX26" s="1">
        <v>9.01</v>
      </c>
      <c r="AY26" s="1" t="s">
        <v>679</v>
      </c>
      <c r="AZ26" s="1" t="s">
        <v>679</v>
      </c>
      <c r="BA26" s="1" t="s">
        <v>108</v>
      </c>
      <c r="BB26" s="1" t="s">
        <v>109</v>
      </c>
      <c r="BC26" s="1" t="s">
        <v>680</v>
      </c>
      <c r="BD26" s="1" t="s">
        <v>110</v>
      </c>
      <c r="BE26" s="1">
        <v>74.56</v>
      </c>
      <c r="BF26" s="1">
        <v>7.81</v>
      </c>
      <c r="BG26" s="1"/>
      <c r="BH26" s="1"/>
      <c r="BI26" s="1"/>
      <c r="BJ26" s="1"/>
      <c r="BK26" s="1"/>
      <c r="BL26" s="1"/>
      <c r="BM26" s="1"/>
      <c r="BN26" s="1"/>
      <c r="BO26" s="1" t="s">
        <v>681</v>
      </c>
      <c r="BP26" s="1"/>
      <c r="BQ26" s="1"/>
      <c r="BR26" s="1" t="s">
        <v>682</v>
      </c>
      <c r="BS26" s="1">
        <v>17</v>
      </c>
      <c r="BT26" s="1"/>
      <c r="BU26" s="1" t="str">
        <f>HYPERLINK("https://nconnect.nicmar.ac.in/storage/profile/6a87159235115.png","Download")</f>
        <v>0</v>
      </c>
      <c r="BV26" s="1" t="s">
        <v>114</v>
      </c>
      <c r="BW26" s="3"/>
      <c r="BX26" s="3"/>
    </row>
    <row r="27" spans="1:76">
      <c r="A27" s="1" t="s">
        <v>76</v>
      </c>
      <c r="B27" s="1" t="s">
        <v>77</v>
      </c>
      <c r="C27" s="1" t="s">
        <v>683</v>
      </c>
      <c r="D27" s="1" t="s">
        <v>684</v>
      </c>
      <c r="E27" s="1" t="s">
        <v>685</v>
      </c>
      <c r="F27" s="1" t="s">
        <v>686</v>
      </c>
      <c r="G27" s="1" t="s">
        <v>687</v>
      </c>
      <c r="H27" s="1" t="s">
        <v>688</v>
      </c>
      <c r="I27" s="1" t="s">
        <v>689</v>
      </c>
      <c r="J27" s="1">
        <v>8433895459</v>
      </c>
      <c r="K27" s="1" t="s">
        <v>84</v>
      </c>
      <c r="L27" s="1" t="s">
        <v>690</v>
      </c>
      <c r="M27" s="1" t="s">
        <v>86</v>
      </c>
      <c r="N27" s="1" t="s">
        <v>691</v>
      </c>
      <c r="O27" s="1" t="s">
        <v>692</v>
      </c>
      <c r="P27" s="1" t="s">
        <v>261</v>
      </c>
      <c r="Q27" s="1">
        <v>432900960161</v>
      </c>
      <c r="R27" s="1" t="s">
        <v>685</v>
      </c>
      <c r="S27" s="1">
        <v>9323830749</v>
      </c>
      <c r="T27" s="1" t="s">
        <v>693</v>
      </c>
      <c r="U27" s="1" t="s">
        <v>694</v>
      </c>
      <c r="V27" s="1">
        <v>8355989533</v>
      </c>
      <c r="W27" s="1" t="s">
        <v>695</v>
      </c>
      <c r="X27" s="1" t="s">
        <v>696</v>
      </c>
      <c r="Y27" s="1" t="s">
        <v>697</v>
      </c>
      <c r="Z27" s="1" t="s">
        <v>289</v>
      </c>
      <c r="AA27" s="1" t="s">
        <v>696</v>
      </c>
      <c r="AB27" s="1" t="s">
        <v>697</v>
      </c>
      <c r="AC27" s="1" t="s">
        <v>289</v>
      </c>
      <c r="AD27" s="1" t="s">
        <v>97</v>
      </c>
      <c r="AE27" s="1" t="s">
        <v>97</v>
      </c>
      <c r="AF27" s="1" t="s">
        <v>698</v>
      </c>
      <c r="AG27" s="1" t="s">
        <v>699</v>
      </c>
      <c r="AH27" s="1" t="s">
        <v>134</v>
      </c>
      <c r="AI27" s="1" t="s">
        <v>244</v>
      </c>
      <c r="AJ27" s="1">
        <v>71.6</v>
      </c>
      <c r="AK27" s="1"/>
      <c r="AL27" s="1"/>
      <c r="AM27" s="1"/>
      <c r="AN27" s="1"/>
      <c r="AO27" s="1"/>
      <c r="AP27" s="1"/>
      <c r="AQ27" s="1"/>
      <c r="AR27" s="1"/>
      <c r="AS27" s="1" t="s">
        <v>700</v>
      </c>
      <c r="AT27" s="1" t="s">
        <v>701</v>
      </c>
      <c r="AU27" s="1" t="s">
        <v>135</v>
      </c>
      <c r="AV27" s="1" t="s">
        <v>678</v>
      </c>
      <c r="AW27" s="1">
        <v>71.58</v>
      </c>
      <c r="AX27" s="1"/>
      <c r="AY27" s="1" t="s">
        <v>702</v>
      </c>
      <c r="AZ27" s="1" t="s">
        <v>703</v>
      </c>
      <c r="BA27" s="1" t="s">
        <v>141</v>
      </c>
      <c r="BB27" s="1" t="s">
        <v>109</v>
      </c>
      <c r="BC27" s="1" t="s">
        <v>678</v>
      </c>
      <c r="BD27" s="1" t="s">
        <v>704</v>
      </c>
      <c r="BE27" s="1">
        <v>79.33</v>
      </c>
      <c r="BF27" s="1">
        <v>9.21</v>
      </c>
      <c r="BG27" s="1"/>
      <c r="BH27" s="1"/>
      <c r="BI27" s="1"/>
      <c r="BJ27" s="1"/>
      <c r="BK27" s="1"/>
      <c r="BL27" s="1"/>
      <c r="BM27" s="1"/>
      <c r="BN27" s="1"/>
      <c r="BO27" s="1" t="s">
        <v>705</v>
      </c>
      <c r="BP27" s="1"/>
      <c r="BQ27" s="1"/>
      <c r="BR27" s="1" t="s">
        <v>706</v>
      </c>
      <c r="BS27" s="1"/>
      <c r="BT27" s="1"/>
      <c r="BU27" s="1" t="str">
        <f>HYPERLINK("https://nconnect.nicmar.ac.in/storage/profile/6a86b5c3d56d2.png","Download")</f>
        <v>0</v>
      </c>
      <c r="BV27" s="1" t="s">
        <v>114</v>
      </c>
      <c r="BW27" s="3"/>
      <c r="BX27" s="3"/>
    </row>
    <row r="28" spans="1:76">
      <c r="A28" s="1" t="s">
        <v>76</v>
      </c>
      <c r="B28" s="1" t="s">
        <v>77</v>
      </c>
      <c r="C28" s="1" t="s">
        <v>707</v>
      </c>
      <c r="D28" s="1" t="s">
        <v>708</v>
      </c>
      <c r="E28" s="1" t="s">
        <v>709</v>
      </c>
      <c r="F28" s="1" t="s">
        <v>557</v>
      </c>
      <c r="G28" s="1" t="s">
        <v>710</v>
      </c>
      <c r="H28" s="1" t="s">
        <v>711</v>
      </c>
      <c r="I28" s="1" t="s">
        <v>712</v>
      </c>
      <c r="J28" s="1">
        <v>9145439398</v>
      </c>
      <c r="K28" s="1" t="s">
        <v>84</v>
      </c>
      <c r="L28" s="1" t="s">
        <v>713</v>
      </c>
      <c r="M28" s="1" t="s">
        <v>86</v>
      </c>
      <c r="N28" s="1" t="s">
        <v>714</v>
      </c>
      <c r="O28" s="1" t="s">
        <v>715</v>
      </c>
      <c r="P28" s="1" t="s">
        <v>261</v>
      </c>
      <c r="Q28" s="1">
        <v>325855902273</v>
      </c>
      <c r="R28" s="1" t="s">
        <v>716</v>
      </c>
      <c r="S28" s="1">
        <v>8007185122</v>
      </c>
      <c r="T28" s="1" t="s">
        <v>717</v>
      </c>
      <c r="U28" s="1" t="s">
        <v>718</v>
      </c>
      <c r="V28" s="1">
        <v>8007185122</v>
      </c>
      <c r="W28" s="1" t="s">
        <v>93</v>
      </c>
      <c r="X28" s="1" t="s">
        <v>719</v>
      </c>
      <c r="Y28" s="1" t="s">
        <v>604</v>
      </c>
      <c r="Z28" s="1" t="s">
        <v>289</v>
      </c>
      <c r="AA28" s="1" t="s">
        <v>719</v>
      </c>
      <c r="AB28" s="1" t="s">
        <v>604</v>
      </c>
      <c r="AC28" s="1" t="s">
        <v>289</v>
      </c>
      <c r="AD28" s="1" t="s">
        <v>97</v>
      </c>
      <c r="AE28" s="1" t="s">
        <v>97</v>
      </c>
      <c r="AF28" s="1" t="s">
        <v>720</v>
      </c>
      <c r="AG28" s="1" t="s">
        <v>721</v>
      </c>
      <c r="AH28" s="1" t="s">
        <v>134</v>
      </c>
      <c r="AI28" s="1" t="s">
        <v>135</v>
      </c>
      <c r="AJ28" s="1">
        <v>82</v>
      </c>
      <c r="AK28" s="1"/>
      <c r="AL28" s="1" t="s">
        <v>722</v>
      </c>
      <c r="AM28" s="1" t="s">
        <v>723</v>
      </c>
      <c r="AN28" s="1" t="s">
        <v>103</v>
      </c>
      <c r="AO28" s="1" t="s">
        <v>415</v>
      </c>
      <c r="AP28" s="1" t="s">
        <v>439</v>
      </c>
      <c r="AQ28" s="1">
        <v>69</v>
      </c>
      <c r="AR28" s="1"/>
      <c r="AS28" s="1"/>
      <c r="AT28" s="1"/>
      <c r="AU28" s="1"/>
      <c r="AV28" s="1"/>
      <c r="AW28" s="1"/>
      <c r="AX28" s="1"/>
      <c r="AY28" s="1" t="s">
        <v>724</v>
      </c>
      <c r="AZ28" s="1" t="s">
        <v>725</v>
      </c>
      <c r="BA28" s="1" t="s">
        <v>108</v>
      </c>
      <c r="BB28" s="1" t="s">
        <v>109</v>
      </c>
      <c r="BC28" s="1" t="s">
        <v>419</v>
      </c>
      <c r="BD28" s="1" t="s">
        <v>704</v>
      </c>
      <c r="BE28" s="1">
        <v>69</v>
      </c>
      <c r="BF28" s="1">
        <v>7.65</v>
      </c>
      <c r="BG28" s="1"/>
      <c r="BH28" s="1"/>
      <c r="BI28" s="1"/>
      <c r="BJ28" s="1"/>
      <c r="BK28" s="1"/>
      <c r="BL28" s="1"/>
      <c r="BM28" s="1"/>
      <c r="BN28" s="1"/>
      <c r="BO28" s="1" t="s">
        <v>726</v>
      </c>
      <c r="BP28" s="1"/>
      <c r="BQ28" s="1"/>
      <c r="BR28" s="1" t="s">
        <v>727</v>
      </c>
      <c r="BS28" s="1">
        <v>8</v>
      </c>
      <c r="BT28" s="1"/>
      <c r="BU28" s="1" t="str">
        <f>HYPERLINK("https://nconnect.nicmar.ac.in/storage/profile/6a86bbbe3ab09.png","Download")</f>
        <v>0</v>
      </c>
      <c r="BV28" s="1" t="s">
        <v>114</v>
      </c>
      <c r="BW28" s="3"/>
      <c r="BX28" s="3"/>
    </row>
    <row r="29" spans="1:76">
      <c r="A29" s="1" t="s">
        <v>76</v>
      </c>
      <c r="B29" s="1" t="s">
        <v>77</v>
      </c>
      <c r="C29" s="1" t="s">
        <v>728</v>
      </c>
      <c r="D29" s="1" t="s">
        <v>729</v>
      </c>
      <c r="E29" s="1" t="s">
        <v>730</v>
      </c>
      <c r="F29" s="1" t="s">
        <v>664</v>
      </c>
      <c r="G29" s="1" t="s">
        <v>731</v>
      </c>
      <c r="H29" s="1" t="s">
        <v>732</v>
      </c>
      <c r="I29" s="1" t="s">
        <v>732</v>
      </c>
      <c r="J29" s="1">
        <v>9108165220</v>
      </c>
      <c r="K29" s="1" t="s">
        <v>84</v>
      </c>
      <c r="L29" s="1" t="s">
        <v>733</v>
      </c>
      <c r="M29" s="1" t="s">
        <v>86</v>
      </c>
      <c r="N29" s="1" t="s">
        <v>734</v>
      </c>
      <c r="O29" s="1" t="s">
        <v>735</v>
      </c>
      <c r="P29" s="1" t="s">
        <v>89</v>
      </c>
      <c r="Q29" s="1">
        <v>348072247695</v>
      </c>
      <c r="R29" s="1" t="s">
        <v>736</v>
      </c>
      <c r="S29" s="1">
        <v>9731508491</v>
      </c>
      <c r="T29" s="1" t="s">
        <v>737</v>
      </c>
      <c r="U29" s="1" t="s">
        <v>738</v>
      </c>
      <c r="V29" s="1">
        <v>6360034978</v>
      </c>
      <c r="W29" s="1" t="s">
        <v>157</v>
      </c>
      <c r="X29" s="1" t="s">
        <v>739</v>
      </c>
      <c r="Y29" s="1" t="s">
        <v>130</v>
      </c>
      <c r="Z29" s="1" t="s">
        <v>131</v>
      </c>
      <c r="AA29" s="1" t="s">
        <v>739</v>
      </c>
      <c r="AB29" s="1" t="s">
        <v>130</v>
      </c>
      <c r="AC29" s="1" t="s">
        <v>131</v>
      </c>
      <c r="AD29" s="1" t="s">
        <v>97</v>
      </c>
      <c r="AE29" s="1" t="s">
        <v>97</v>
      </c>
      <c r="AF29" s="1" t="s">
        <v>740</v>
      </c>
      <c r="AG29" s="1" t="s">
        <v>741</v>
      </c>
      <c r="AH29" s="1" t="s">
        <v>291</v>
      </c>
      <c r="AI29" s="1" t="s">
        <v>100</v>
      </c>
      <c r="AJ29" s="1">
        <v>80.96</v>
      </c>
      <c r="AK29" s="1"/>
      <c r="AL29" s="1" t="s">
        <v>742</v>
      </c>
      <c r="AM29" s="1" t="s">
        <v>743</v>
      </c>
      <c r="AN29" s="1" t="s">
        <v>243</v>
      </c>
      <c r="AO29" s="1" t="s">
        <v>214</v>
      </c>
      <c r="AP29" s="1" t="s">
        <v>415</v>
      </c>
      <c r="AQ29" s="1">
        <v>90.17</v>
      </c>
      <c r="AR29" s="1"/>
      <c r="AS29" s="1"/>
      <c r="AT29" s="1"/>
      <c r="AU29" s="1"/>
      <c r="AV29" s="1"/>
      <c r="AW29" s="1"/>
      <c r="AX29" s="1"/>
      <c r="AY29" s="1" t="s">
        <v>744</v>
      </c>
      <c r="AZ29" s="1" t="s">
        <v>745</v>
      </c>
      <c r="BA29" s="1" t="s">
        <v>141</v>
      </c>
      <c r="BB29" s="1" t="s">
        <v>109</v>
      </c>
      <c r="BC29" s="1" t="s">
        <v>746</v>
      </c>
      <c r="BD29" s="1" t="s">
        <v>747</v>
      </c>
      <c r="BE29" s="1">
        <v>84.5</v>
      </c>
      <c r="BF29" s="1">
        <v>8.45</v>
      </c>
      <c r="BG29" s="1"/>
      <c r="BH29" s="1"/>
      <c r="BI29" s="1"/>
      <c r="BJ29" s="1"/>
      <c r="BK29" s="1"/>
      <c r="BL29" s="1"/>
      <c r="BM29" s="1"/>
      <c r="BN29" s="1"/>
      <c r="BO29" s="1" t="s">
        <v>748</v>
      </c>
      <c r="BP29" s="1"/>
      <c r="BQ29" s="1"/>
      <c r="BR29" s="1" t="s">
        <v>749</v>
      </c>
      <c r="BS29" s="1">
        <v>18</v>
      </c>
      <c r="BT29" s="1"/>
      <c r="BU29" s="1" t="str">
        <f>HYPERLINK("https://nconnect.nicmar.ac.in/storage/profile/6a848f7c3ad35.png","Download")</f>
        <v>0</v>
      </c>
      <c r="BV29" s="1" t="s">
        <v>114</v>
      </c>
      <c r="BW29" s="3"/>
      <c r="BX29" s="3"/>
    </row>
    <row r="30" spans="1:76">
      <c r="A30" s="1" t="s">
        <v>76</v>
      </c>
      <c r="B30" s="1" t="s">
        <v>77</v>
      </c>
      <c r="C30" s="1" t="s">
        <v>750</v>
      </c>
      <c r="D30" s="1" t="s">
        <v>751</v>
      </c>
      <c r="E30" s="1"/>
      <c r="F30" s="1" t="s">
        <v>752</v>
      </c>
      <c r="G30" s="1" t="s">
        <v>753</v>
      </c>
      <c r="H30" s="1" t="s">
        <v>754</v>
      </c>
      <c r="I30" s="1" t="s">
        <v>755</v>
      </c>
      <c r="J30" s="1">
        <v>8110056833</v>
      </c>
      <c r="K30" s="1" t="s">
        <v>84</v>
      </c>
      <c r="L30" s="1" t="s">
        <v>756</v>
      </c>
      <c r="M30" s="1" t="s">
        <v>86</v>
      </c>
      <c r="N30" s="1" t="s">
        <v>757</v>
      </c>
      <c r="O30" s="1" t="s">
        <v>758</v>
      </c>
      <c r="P30" s="1" t="s">
        <v>204</v>
      </c>
      <c r="Q30" s="1">
        <v>246794251554</v>
      </c>
      <c r="R30" s="1" t="s">
        <v>759</v>
      </c>
      <c r="S30" s="1">
        <v>9943967334</v>
      </c>
      <c r="T30" s="1" t="s">
        <v>671</v>
      </c>
      <c r="U30" s="1" t="s">
        <v>760</v>
      </c>
      <c r="V30" s="1">
        <v>9585528581</v>
      </c>
      <c r="W30" s="1" t="s">
        <v>761</v>
      </c>
      <c r="X30" s="1" t="s">
        <v>762</v>
      </c>
      <c r="Y30" s="1" t="s">
        <v>763</v>
      </c>
      <c r="Z30" s="1" t="s">
        <v>186</v>
      </c>
      <c r="AA30" s="1" t="s">
        <v>762</v>
      </c>
      <c r="AB30" s="1" t="s">
        <v>763</v>
      </c>
      <c r="AC30" s="1" t="s">
        <v>186</v>
      </c>
      <c r="AD30" s="1" t="s">
        <v>97</v>
      </c>
      <c r="AE30" s="1" t="s">
        <v>97</v>
      </c>
      <c r="AF30" s="1" t="s">
        <v>764</v>
      </c>
      <c r="AG30" s="1" t="s">
        <v>765</v>
      </c>
      <c r="AH30" s="1" t="s">
        <v>214</v>
      </c>
      <c r="AI30" s="1" t="s">
        <v>163</v>
      </c>
      <c r="AJ30" s="1">
        <v>84.4</v>
      </c>
      <c r="AK30" s="1"/>
      <c r="AL30" s="1" t="s">
        <v>764</v>
      </c>
      <c r="AM30" s="1" t="s">
        <v>765</v>
      </c>
      <c r="AN30" s="1" t="s">
        <v>215</v>
      </c>
      <c r="AO30" s="1" t="s">
        <v>216</v>
      </c>
      <c r="AP30" s="1" t="s">
        <v>165</v>
      </c>
      <c r="AQ30" s="1">
        <v>84.17</v>
      </c>
      <c r="AR30" s="1"/>
      <c r="AS30" s="1"/>
      <c r="AT30" s="1"/>
      <c r="AU30" s="1"/>
      <c r="AV30" s="1"/>
      <c r="AW30" s="1"/>
      <c r="AX30" s="1"/>
      <c r="AY30" s="1" t="s">
        <v>766</v>
      </c>
      <c r="AZ30" s="1" t="s">
        <v>767</v>
      </c>
      <c r="BA30" s="1" t="s">
        <v>141</v>
      </c>
      <c r="BB30" s="1" t="s">
        <v>109</v>
      </c>
      <c r="BC30" s="1" t="s">
        <v>219</v>
      </c>
      <c r="BD30" s="1" t="s">
        <v>110</v>
      </c>
      <c r="BE30" s="1">
        <v>64.7</v>
      </c>
      <c r="BF30" s="1">
        <v>6.47</v>
      </c>
      <c r="BG30" s="1"/>
      <c r="BH30" s="1"/>
      <c r="BI30" s="1"/>
      <c r="BJ30" s="1"/>
      <c r="BK30" s="1"/>
      <c r="BL30" s="1"/>
      <c r="BM30" s="1"/>
      <c r="BN30" s="1"/>
      <c r="BO30" s="1" t="s">
        <v>768</v>
      </c>
      <c r="BP30" s="1"/>
      <c r="BQ30" s="1"/>
      <c r="BR30" s="1"/>
      <c r="BS30" s="1"/>
      <c r="BT30" s="1"/>
      <c r="BU30" s="1" t="str">
        <f>HYPERLINK("https://nconnect.nicmar.ac.in/storage/profile/6a85e512e8f53.png","Download")</f>
        <v>0</v>
      </c>
      <c r="BV30" s="1" t="s">
        <v>114</v>
      </c>
      <c r="BW30" s="3"/>
      <c r="BX30" s="3"/>
    </row>
    <row r="31" spans="1:76">
      <c r="A31" s="1" t="s">
        <v>76</v>
      </c>
      <c r="B31" s="1" t="s">
        <v>77</v>
      </c>
      <c r="C31" s="1" t="s">
        <v>769</v>
      </c>
      <c r="D31" s="1" t="s">
        <v>770</v>
      </c>
      <c r="E31" s="1"/>
      <c r="F31" s="1" t="s">
        <v>771</v>
      </c>
      <c r="G31" s="1" t="s">
        <v>772</v>
      </c>
      <c r="H31" s="1" t="s">
        <v>773</v>
      </c>
      <c r="I31" s="1" t="s">
        <v>774</v>
      </c>
      <c r="J31" s="1">
        <v>9119240991</v>
      </c>
      <c r="K31" s="1" t="s">
        <v>84</v>
      </c>
      <c r="L31" s="1" t="s">
        <v>775</v>
      </c>
      <c r="M31" s="1" t="s">
        <v>86</v>
      </c>
      <c r="N31" s="1" t="s">
        <v>776</v>
      </c>
      <c r="O31" s="1" t="s">
        <v>777</v>
      </c>
      <c r="P31" s="1" t="s">
        <v>204</v>
      </c>
      <c r="Q31" s="1">
        <v>806899231740</v>
      </c>
      <c r="R31" s="1" t="s">
        <v>778</v>
      </c>
      <c r="S31" s="1">
        <v>8209817676</v>
      </c>
      <c r="T31" s="1" t="s">
        <v>779</v>
      </c>
      <c r="U31" s="1" t="s">
        <v>780</v>
      </c>
      <c r="V31" s="1">
        <v>9829664515</v>
      </c>
      <c r="W31" s="1" t="s">
        <v>183</v>
      </c>
      <c r="X31" s="1" t="s">
        <v>781</v>
      </c>
      <c r="Y31" s="1" t="s">
        <v>782</v>
      </c>
      <c r="Z31" s="1" t="s">
        <v>783</v>
      </c>
      <c r="AA31" s="1" t="s">
        <v>781</v>
      </c>
      <c r="AB31" s="1" t="s">
        <v>782</v>
      </c>
      <c r="AC31" s="1" t="s">
        <v>783</v>
      </c>
      <c r="AD31" s="1" t="s">
        <v>97</v>
      </c>
      <c r="AE31" s="1" t="s">
        <v>97</v>
      </c>
      <c r="AF31" s="1" t="s">
        <v>784</v>
      </c>
      <c r="AG31" s="1" t="s">
        <v>785</v>
      </c>
      <c r="AH31" s="1" t="s">
        <v>134</v>
      </c>
      <c r="AI31" s="1" t="s">
        <v>135</v>
      </c>
      <c r="AJ31" s="1">
        <v>77.67</v>
      </c>
      <c r="AK31" s="1"/>
      <c r="AL31" s="1" t="s">
        <v>784</v>
      </c>
      <c r="AM31" s="1" t="s">
        <v>785</v>
      </c>
      <c r="AN31" s="1" t="s">
        <v>103</v>
      </c>
      <c r="AO31" s="1" t="s">
        <v>415</v>
      </c>
      <c r="AP31" s="1" t="s">
        <v>439</v>
      </c>
      <c r="AQ31" s="1">
        <v>69.0</v>
      </c>
      <c r="AR31" s="1"/>
      <c r="AS31" s="1"/>
      <c r="AT31" s="1"/>
      <c r="AU31" s="1"/>
      <c r="AV31" s="1"/>
      <c r="AW31" s="1"/>
      <c r="AX31" s="1"/>
      <c r="AY31" s="1" t="s">
        <v>786</v>
      </c>
      <c r="AZ31" s="1" t="s">
        <v>787</v>
      </c>
      <c r="BA31" s="1" t="s">
        <v>108</v>
      </c>
      <c r="BB31" s="1" t="s">
        <v>109</v>
      </c>
      <c r="BC31" s="1" t="s">
        <v>105</v>
      </c>
      <c r="BD31" s="1" t="s">
        <v>704</v>
      </c>
      <c r="BE31" s="1">
        <v>72.5</v>
      </c>
      <c r="BF31" s="1"/>
      <c r="BG31" s="1"/>
      <c r="BH31" s="1"/>
      <c r="BI31" s="1"/>
      <c r="BJ31" s="1"/>
      <c r="BK31" s="1"/>
      <c r="BL31" s="1"/>
      <c r="BM31" s="1"/>
      <c r="BN31" s="1"/>
      <c r="BO31" s="1" t="s">
        <v>788</v>
      </c>
      <c r="BP31" s="1"/>
      <c r="BQ31" s="1"/>
      <c r="BR31" s="1" t="s">
        <v>789</v>
      </c>
      <c r="BS31" s="1"/>
      <c r="BT31" s="1" t="s">
        <v>790</v>
      </c>
      <c r="BU31" s="1" t="str">
        <f>HYPERLINK("https://nconnect.nicmar.ac.in/storage/profile/6a8f4258ad3bc.png","Download")</f>
        <v>0</v>
      </c>
      <c r="BV31" s="1" t="s">
        <v>371</v>
      </c>
      <c r="BW31" s="3"/>
      <c r="BX31" s="3"/>
    </row>
    <row r="32" spans="1:76">
      <c r="A32" s="1" t="s">
        <v>76</v>
      </c>
      <c r="B32" s="1" t="s">
        <v>77</v>
      </c>
      <c r="C32" s="1" t="s">
        <v>791</v>
      </c>
      <c r="D32" s="1" t="s">
        <v>792</v>
      </c>
      <c r="E32" s="1"/>
      <c r="F32" s="1" t="s">
        <v>793</v>
      </c>
      <c r="G32" s="1" t="s">
        <v>794</v>
      </c>
      <c r="H32" s="1" t="s">
        <v>795</v>
      </c>
      <c r="I32" s="1" t="s">
        <v>796</v>
      </c>
      <c r="J32" s="1">
        <v>6360155632</v>
      </c>
      <c r="K32" s="1" t="s">
        <v>352</v>
      </c>
      <c r="L32" s="1" t="s">
        <v>797</v>
      </c>
      <c r="M32" s="1" t="s">
        <v>86</v>
      </c>
      <c r="N32" s="1" t="s">
        <v>798</v>
      </c>
      <c r="O32" s="1" t="s">
        <v>799</v>
      </c>
      <c r="P32" s="1" t="s">
        <v>204</v>
      </c>
      <c r="Q32" s="1" t="s">
        <v>800</v>
      </c>
      <c r="R32" s="1" t="s">
        <v>801</v>
      </c>
      <c r="S32" s="1">
        <v>8762950460</v>
      </c>
      <c r="T32" s="1" t="s">
        <v>802</v>
      </c>
      <c r="U32" s="1" t="s">
        <v>803</v>
      </c>
      <c r="V32" s="1">
        <v>9964468979</v>
      </c>
      <c r="W32" s="1" t="s">
        <v>804</v>
      </c>
      <c r="X32" s="1" t="s">
        <v>805</v>
      </c>
      <c r="Y32" s="1" t="s">
        <v>806</v>
      </c>
      <c r="Z32" s="1" t="s">
        <v>131</v>
      </c>
      <c r="AA32" s="1" t="s">
        <v>805</v>
      </c>
      <c r="AB32" s="1" t="s">
        <v>806</v>
      </c>
      <c r="AC32" s="1" t="s">
        <v>131</v>
      </c>
      <c r="AD32" s="1" t="s">
        <v>97</v>
      </c>
      <c r="AE32" s="1" t="s">
        <v>97</v>
      </c>
      <c r="AF32" s="1" t="s">
        <v>807</v>
      </c>
      <c r="AG32" s="1" t="s">
        <v>162</v>
      </c>
      <c r="AH32" s="1" t="s">
        <v>808</v>
      </c>
      <c r="AI32" s="1" t="s">
        <v>240</v>
      </c>
      <c r="AJ32" s="1">
        <v>71.2</v>
      </c>
      <c r="AK32" s="1"/>
      <c r="AL32" s="1" t="s">
        <v>809</v>
      </c>
      <c r="AM32" s="1" t="s">
        <v>810</v>
      </c>
      <c r="AN32" s="1" t="s">
        <v>243</v>
      </c>
      <c r="AO32" s="1" t="s">
        <v>291</v>
      </c>
      <c r="AP32" s="1" t="s">
        <v>316</v>
      </c>
      <c r="AQ32" s="1">
        <v>73.33</v>
      </c>
      <c r="AR32" s="1"/>
      <c r="AS32" s="1"/>
      <c r="AT32" s="1"/>
      <c r="AU32" s="1"/>
      <c r="AV32" s="1"/>
      <c r="AW32" s="1"/>
      <c r="AX32" s="1"/>
      <c r="AY32" s="1" t="s">
        <v>811</v>
      </c>
      <c r="AZ32" s="1" t="s">
        <v>812</v>
      </c>
      <c r="BA32" s="1" t="s">
        <v>141</v>
      </c>
      <c r="BB32" s="1" t="s">
        <v>109</v>
      </c>
      <c r="BC32" s="1" t="s">
        <v>813</v>
      </c>
      <c r="BD32" s="1" t="s">
        <v>814</v>
      </c>
      <c r="BE32" s="1">
        <v>64</v>
      </c>
      <c r="BF32" s="1">
        <v>7.15</v>
      </c>
      <c r="BG32" s="1"/>
      <c r="BH32" s="1"/>
      <c r="BI32" s="1"/>
      <c r="BJ32" s="1"/>
      <c r="BK32" s="1"/>
      <c r="BL32" s="1"/>
      <c r="BM32" s="1"/>
      <c r="BN32" s="1"/>
      <c r="BO32" s="1" t="s">
        <v>815</v>
      </c>
      <c r="BP32" s="1"/>
      <c r="BQ32" s="1"/>
      <c r="BR32" s="1" t="s">
        <v>816</v>
      </c>
      <c r="BS32" s="1">
        <v>34</v>
      </c>
      <c r="BT32" s="1"/>
      <c r="BU32" s="1" t="str">
        <f>HYPERLINK("https://nconnect.nicmar.ac.in/storage/profile/6a871a8ca010b.png","Download")</f>
        <v>0</v>
      </c>
      <c r="BV32" s="1" t="s">
        <v>114</v>
      </c>
      <c r="BW32" s="3"/>
      <c r="BX32" s="3"/>
    </row>
    <row r="33" spans="1:76">
      <c r="A33" s="1" t="s">
        <v>76</v>
      </c>
      <c r="B33" s="1" t="s">
        <v>77</v>
      </c>
      <c r="C33" s="1" t="s">
        <v>817</v>
      </c>
      <c r="D33" s="1" t="s">
        <v>818</v>
      </c>
      <c r="E33" s="1"/>
      <c r="F33" s="1" t="s">
        <v>819</v>
      </c>
      <c r="G33" s="1" t="s">
        <v>820</v>
      </c>
      <c r="H33" s="1" t="s">
        <v>821</v>
      </c>
      <c r="I33" s="1" t="s">
        <v>822</v>
      </c>
      <c r="J33" s="1">
        <v>9406096681</v>
      </c>
      <c r="K33" s="1" t="s">
        <v>84</v>
      </c>
      <c r="L33" s="1" t="s">
        <v>823</v>
      </c>
      <c r="M33" s="1" t="s">
        <v>86</v>
      </c>
      <c r="N33" s="1" t="s">
        <v>379</v>
      </c>
      <c r="O33" s="1" t="s">
        <v>824</v>
      </c>
      <c r="P33" s="1" t="s">
        <v>89</v>
      </c>
      <c r="Q33" s="1">
        <v>930078892544</v>
      </c>
      <c r="R33" s="1" t="s">
        <v>825</v>
      </c>
      <c r="S33" s="1">
        <v>7999650899</v>
      </c>
      <c r="T33" s="1" t="s">
        <v>826</v>
      </c>
      <c r="U33" s="1" t="s">
        <v>827</v>
      </c>
      <c r="V33" s="1">
        <v>7000831022</v>
      </c>
      <c r="W33" s="1" t="s">
        <v>157</v>
      </c>
      <c r="X33" s="1" t="s">
        <v>828</v>
      </c>
      <c r="Y33" s="1" t="s">
        <v>829</v>
      </c>
      <c r="Z33" s="1" t="s">
        <v>830</v>
      </c>
      <c r="AA33" s="1" t="s">
        <v>831</v>
      </c>
      <c r="AB33" s="1" t="s">
        <v>288</v>
      </c>
      <c r="AC33" s="1" t="s">
        <v>289</v>
      </c>
      <c r="AD33" s="1" t="s">
        <v>97</v>
      </c>
      <c r="AE33" s="1" t="s">
        <v>97</v>
      </c>
      <c r="AF33" s="1" t="s">
        <v>832</v>
      </c>
      <c r="AG33" s="1" t="s">
        <v>833</v>
      </c>
      <c r="AH33" s="1" t="s">
        <v>100</v>
      </c>
      <c r="AI33" s="1" t="s">
        <v>244</v>
      </c>
      <c r="AJ33" s="1">
        <v>84</v>
      </c>
      <c r="AK33" s="1"/>
      <c r="AL33" s="1" t="s">
        <v>834</v>
      </c>
      <c r="AM33" s="1" t="s">
        <v>835</v>
      </c>
      <c r="AN33" s="1" t="s">
        <v>103</v>
      </c>
      <c r="AO33" s="1" t="s">
        <v>164</v>
      </c>
      <c r="AP33" s="1" t="s">
        <v>343</v>
      </c>
      <c r="AQ33" s="1">
        <v>78.8</v>
      </c>
      <c r="AR33" s="1"/>
      <c r="AS33" s="1"/>
      <c r="AT33" s="1"/>
      <c r="AU33" s="1"/>
      <c r="AV33" s="1"/>
      <c r="AW33" s="1"/>
      <c r="AX33" s="1"/>
      <c r="AY33" s="1" t="s">
        <v>836</v>
      </c>
      <c r="AZ33" s="1" t="s">
        <v>837</v>
      </c>
      <c r="BA33" s="1" t="s">
        <v>141</v>
      </c>
      <c r="BB33" s="1" t="s">
        <v>109</v>
      </c>
      <c r="BC33" s="1" t="s">
        <v>142</v>
      </c>
      <c r="BD33" s="1" t="s">
        <v>704</v>
      </c>
      <c r="BE33" s="1">
        <v>77.84</v>
      </c>
      <c r="BF33" s="1">
        <v>8.57</v>
      </c>
      <c r="BG33" s="1"/>
      <c r="BH33" s="1"/>
      <c r="BI33" s="1"/>
      <c r="BJ33" s="1"/>
      <c r="BK33" s="1"/>
      <c r="BL33" s="1"/>
      <c r="BM33" s="1"/>
      <c r="BN33" s="1"/>
      <c r="BO33" s="1" t="s">
        <v>838</v>
      </c>
      <c r="BP33" s="1"/>
      <c r="BQ33" s="1"/>
      <c r="BR33" s="1" t="s">
        <v>839</v>
      </c>
      <c r="BS33" s="1">
        <v>4</v>
      </c>
      <c r="BT33" s="1" t="s">
        <v>840</v>
      </c>
      <c r="BU33" s="1" t="str">
        <f>HYPERLINK("https://nconnect.nicmar.ac.in/storage/profile/6a87278f9677e.png","Download")</f>
        <v>0</v>
      </c>
      <c r="BV33" s="1" t="s">
        <v>114</v>
      </c>
      <c r="BW33" s="3"/>
      <c r="BX33" s="3"/>
    </row>
    <row r="34" spans="1:76">
      <c r="A34" s="1" t="s">
        <v>76</v>
      </c>
      <c r="B34" s="1" t="s">
        <v>77</v>
      </c>
      <c r="C34" s="1" t="s">
        <v>841</v>
      </c>
      <c r="D34" s="1" t="s">
        <v>275</v>
      </c>
      <c r="E34" s="1" t="s">
        <v>842</v>
      </c>
      <c r="F34" s="1" t="s">
        <v>843</v>
      </c>
      <c r="G34" s="1" t="s">
        <v>844</v>
      </c>
      <c r="H34" s="1" t="s">
        <v>845</v>
      </c>
      <c r="I34" s="1" t="s">
        <v>846</v>
      </c>
      <c r="J34" s="1">
        <v>8767725334</v>
      </c>
      <c r="K34" s="1" t="s">
        <v>84</v>
      </c>
      <c r="L34" s="1" t="s">
        <v>847</v>
      </c>
      <c r="M34" s="1" t="s">
        <v>86</v>
      </c>
      <c r="N34" s="1" t="s">
        <v>848</v>
      </c>
      <c r="O34" s="1" t="s">
        <v>849</v>
      </c>
      <c r="P34" s="1" t="s">
        <v>332</v>
      </c>
      <c r="Q34" s="1">
        <v>306812014120</v>
      </c>
      <c r="R34" s="1" t="s">
        <v>842</v>
      </c>
      <c r="S34" s="1">
        <v>8830503402</v>
      </c>
      <c r="T34" s="1" t="s">
        <v>334</v>
      </c>
      <c r="U34" s="1" t="s">
        <v>850</v>
      </c>
      <c r="V34" s="1">
        <v>9370354929</v>
      </c>
      <c r="W34" s="1" t="s">
        <v>336</v>
      </c>
      <c r="X34" s="1" t="s">
        <v>851</v>
      </c>
      <c r="Y34" s="1" t="s">
        <v>852</v>
      </c>
      <c r="Z34" s="1" t="s">
        <v>289</v>
      </c>
      <c r="AA34" s="1" t="s">
        <v>851</v>
      </c>
      <c r="AB34" s="1" t="s">
        <v>852</v>
      </c>
      <c r="AC34" s="1" t="s">
        <v>289</v>
      </c>
      <c r="AD34" s="1" t="s">
        <v>97</v>
      </c>
      <c r="AE34" s="1" t="s">
        <v>97</v>
      </c>
      <c r="AF34" s="1" t="s">
        <v>853</v>
      </c>
      <c r="AG34" s="1" t="s">
        <v>854</v>
      </c>
      <c r="AH34" s="1" t="s">
        <v>855</v>
      </c>
      <c r="AI34" s="1" t="s">
        <v>501</v>
      </c>
      <c r="AJ34" s="1">
        <v>66.0</v>
      </c>
      <c r="AK34" s="1"/>
      <c r="AL34" s="1" t="s">
        <v>856</v>
      </c>
      <c r="AM34" s="1" t="s">
        <v>854</v>
      </c>
      <c r="AN34" s="1" t="s">
        <v>103</v>
      </c>
      <c r="AO34" s="1" t="s">
        <v>214</v>
      </c>
      <c r="AP34" s="1" t="s">
        <v>857</v>
      </c>
      <c r="AQ34" s="1">
        <v>80.0</v>
      </c>
      <c r="AR34" s="1"/>
      <c r="AS34" s="1" t="s">
        <v>314</v>
      </c>
      <c r="AT34" s="1" t="s">
        <v>858</v>
      </c>
      <c r="AU34" s="1" t="s">
        <v>216</v>
      </c>
      <c r="AV34" s="1" t="s">
        <v>317</v>
      </c>
      <c r="AW34" s="1">
        <v>69.21</v>
      </c>
      <c r="AX34" s="1"/>
      <c r="AY34" s="1" t="s">
        <v>724</v>
      </c>
      <c r="AZ34" s="1" t="s">
        <v>859</v>
      </c>
      <c r="BA34" s="1" t="s">
        <v>108</v>
      </c>
      <c r="BB34" s="1" t="s">
        <v>109</v>
      </c>
      <c r="BC34" s="1" t="s">
        <v>320</v>
      </c>
      <c r="BD34" s="1" t="s">
        <v>110</v>
      </c>
      <c r="BE34" s="1">
        <v>65.46</v>
      </c>
      <c r="BF34" s="1">
        <v>6.89</v>
      </c>
      <c r="BG34" s="1"/>
      <c r="BH34" s="1"/>
      <c r="BI34" s="1"/>
      <c r="BJ34" s="1"/>
      <c r="BK34" s="1"/>
      <c r="BL34" s="1"/>
      <c r="BM34" s="1"/>
      <c r="BN34" s="1"/>
      <c r="BO34" s="1" t="s">
        <v>860</v>
      </c>
      <c r="BP34" s="1"/>
      <c r="BQ34" s="1"/>
      <c r="BR34" s="1"/>
      <c r="BS34" s="1"/>
      <c r="BT34" s="1"/>
      <c r="BU34" s="1" t="str">
        <f>HYPERLINK("https://nconnect.nicmar.ac.in/storage/profile/6a8744d138622.png","Download")</f>
        <v>0</v>
      </c>
      <c r="BV34" s="1" t="s">
        <v>114</v>
      </c>
      <c r="BW34" s="3"/>
      <c r="BX34" s="3"/>
    </row>
    <row r="35" spans="1:76">
      <c r="A35" s="1" t="s">
        <v>76</v>
      </c>
      <c r="B35" s="1" t="s">
        <v>77</v>
      </c>
      <c r="C35" s="1" t="s">
        <v>861</v>
      </c>
      <c r="D35" s="1" t="s">
        <v>862</v>
      </c>
      <c r="E35" s="1"/>
      <c r="F35" s="1" t="s">
        <v>863</v>
      </c>
      <c r="G35" s="1" t="s">
        <v>864</v>
      </c>
      <c r="H35" s="1" t="s">
        <v>865</v>
      </c>
      <c r="I35" s="1" t="s">
        <v>866</v>
      </c>
      <c r="J35" s="1">
        <v>6005467852</v>
      </c>
      <c r="K35" s="1" t="s">
        <v>84</v>
      </c>
      <c r="L35" s="1" t="s">
        <v>867</v>
      </c>
      <c r="M35" s="1" t="s">
        <v>86</v>
      </c>
      <c r="N35" s="1" t="s">
        <v>868</v>
      </c>
      <c r="O35" s="1" t="s">
        <v>869</v>
      </c>
      <c r="P35" s="1" t="s">
        <v>261</v>
      </c>
      <c r="Q35" s="1">
        <v>619033574545</v>
      </c>
      <c r="R35" s="1" t="s">
        <v>870</v>
      </c>
      <c r="S35" s="1">
        <v>7006176622</v>
      </c>
      <c r="T35" s="1" t="s">
        <v>432</v>
      </c>
      <c r="U35" s="1" t="s">
        <v>871</v>
      </c>
      <c r="V35" s="1">
        <v>7006593538</v>
      </c>
      <c r="W35" s="1" t="s">
        <v>872</v>
      </c>
      <c r="X35" s="1" t="s">
        <v>873</v>
      </c>
      <c r="Y35" s="1" t="s">
        <v>874</v>
      </c>
      <c r="Z35" s="1" t="s">
        <v>875</v>
      </c>
      <c r="AA35" s="1" t="s">
        <v>876</v>
      </c>
      <c r="AB35" s="1" t="s">
        <v>877</v>
      </c>
      <c r="AC35" s="1" t="s">
        <v>878</v>
      </c>
      <c r="AD35" s="1" t="s">
        <v>97</v>
      </c>
      <c r="AE35" s="1" t="s">
        <v>97</v>
      </c>
      <c r="AF35" s="1" t="s">
        <v>879</v>
      </c>
      <c r="AG35" s="1" t="s">
        <v>880</v>
      </c>
      <c r="AH35" s="1" t="s">
        <v>881</v>
      </c>
      <c r="AI35" s="1" t="s">
        <v>882</v>
      </c>
      <c r="AJ35" s="1">
        <v>68.2</v>
      </c>
      <c r="AK35" s="1">
        <v>7.4</v>
      </c>
      <c r="AL35" s="1" t="s">
        <v>883</v>
      </c>
      <c r="AM35" s="1" t="s">
        <v>880</v>
      </c>
      <c r="AN35" s="1" t="s">
        <v>243</v>
      </c>
      <c r="AO35" s="1" t="s">
        <v>884</v>
      </c>
      <c r="AP35" s="1" t="s">
        <v>885</v>
      </c>
      <c r="AQ35" s="1">
        <v>65.4</v>
      </c>
      <c r="AR35" s="1">
        <v>6.88</v>
      </c>
      <c r="AS35" s="1"/>
      <c r="AT35" s="1"/>
      <c r="AU35" s="1"/>
      <c r="AV35" s="1"/>
      <c r="AW35" s="1"/>
      <c r="AX35" s="1"/>
      <c r="AY35" s="1" t="s">
        <v>886</v>
      </c>
      <c r="AZ35" s="1" t="s">
        <v>886</v>
      </c>
      <c r="BA35" s="1" t="s">
        <v>108</v>
      </c>
      <c r="BB35" s="1" t="s">
        <v>109</v>
      </c>
      <c r="BC35" s="1" t="s">
        <v>101</v>
      </c>
      <c r="BD35" s="1" t="s">
        <v>247</v>
      </c>
      <c r="BE35" s="1">
        <v>73.7</v>
      </c>
      <c r="BF35" s="1">
        <v>7.37</v>
      </c>
      <c r="BG35" s="1"/>
      <c r="BH35" s="1"/>
      <c r="BI35" s="1"/>
      <c r="BJ35" s="1"/>
      <c r="BK35" s="1"/>
      <c r="BL35" s="1"/>
      <c r="BM35" s="1"/>
      <c r="BN35" s="1"/>
      <c r="BO35" s="1" t="s">
        <v>887</v>
      </c>
      <c r="BP35" s="1" t="s">
        <v>888</v>
      </c>
      <c r="BQ35" s="1"/>
      <c r="BR35" s="1" t="s">
        <v>889</v>
      </c>
      <c r="BS35" s="1">
        <v>4</v>
      </c>
      <c r="BT35" s="1"/>
      <c r="BU35" s="1" t="str">
        <f>HYPERLINK("https://nconnect.nicmar.ac.in/storage/profile/6a86ed598d4e3.png","Download")</f>
        <v>0</v>
      </c>
      <c r="BV35" s="1" t="s">
        <v>114</v>
      </c>
      <c r="BW35" s="3"/>
      <c r="BX35" s="3"/>
    </row>
    <row r="36" spans="1:76">
      <c r="A36" s="1" t="s">
        <v>76</v>
      </c>
      <c r="B36" s="1" t="s">
        <v>77</v>
      </c>
      <c r="C36" s="1" t="s">
        <v>890</v>
      </c>
      <c r="D36" s="1"/>
      <c r="E36" s="1"/>
      <c r="F36" s="1"/>
      <c r="G36" s="1"/>
      <c r="H36" s="1" t="s">
        <v>891</v>
      </c>
      <c r="I36" s="1" t="s">
        <v>891</v>
      </c>
      <c r="J36" s="1"/>
      <c r="K36" s="1"/>
      <c r="L36" s="1"/>
      <c r="M36" s="1"/>
      <c r="N36" s="1"/>
      <c r="O36" s="1"/>
      <c r="P36" s="1"/>
      <c r="Q36" s="1"/>
      <c r="R36" s="1"/>
      <c r="S36" s="1"/>
      <c r="T36" s="1"/>
      <c r="U36" s="1"/>
      <c r="V36" s="1"/>
      <c r="W36" s="1"/>
      <c r="X36" s="1"/>
      <c r="Y36" s="1"/>
      <c r="Z36" s="1"/>
      <c r="AA36" s="1"/>
      <c r="AB36" s="1"/>
      <c r="AC36" s="1"/>
      <c r="AD36" s="1" t="s">
        <v>97</v>
      </c>
      <c r="AE36" s="1" t="s">
        <v>97</v>
      </c>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t="s">
        <v>570</v>
      </c>
      <c r="BV36" s="1" t="s">
        <v>371</v>
      </c>
      <c r="BW36" s="3"/>
      <c r="BX36" s="3"/>
    </row>
    <row r="37" spans="1:76">
      <c r="A37" s="1" t="s">
        <v>76</v>
      </c>
      <c r="B37" s="1" t="s">
        <v>77</v>
      </c>
      <c r="C37" s="1" t="s">
        <v>892</v>
      </c>
      <c r="D37" s="1" t="s">
        <v>893</v>
      </c>
      <c r="E37" s="1"/>
      <c r="F37" s="1" t="s">
        <v>894</v>
      </c>
      <c r="G37" s="1" t="s">
        <v>895</v>
      </c>
      <c r="H37" s="1" t="s">
        <v>896</v>
      </c>
      <c r="I37" s="1" t="s">
        <v>897</v>
      </c>
      <c r="J37" s="1">
        <v>7510929050</v>
      </c>
      <c r="K37" s="1" t="s">
        <v>84</v>
      </c>
      <c r="L37" s="1" t="s">
        <v>898</v>
      </c>
      <c r="M37" s="1" t="s">
        <v>86</v>
      </c>
      <c r="N37" s="1" t="s">
        <v>899</v>
      </c>
      <c r="O37" s="1" t="s">
        <v>900</v>
      </c>
      <c r="P37" s="1" t="s">
        <v>89</v>
      </c>
      <c r="Q37" s="1">
        <v>453671637705</v>
      </c>
      <c r="R37" s="1" t="s">
        <v>901</v>
      </c>
      <c r="S37" s="1">
        <v>9446718689</v>
      </c>
      <c r="T37" s="1" t="s">
        <v>902</v>
      </c>
      <c r="U37" s="1" t="s">
        <v>903</v>
      </c>
      <c r="V37" s="1">
        <v>8281333813</v>
      </c>
      <c r="W37" s="1" t="s">
        <v>904</v>
      </c>
      <c r="X37" s="1" t="s">
        <v>905</v>
      </c>
      <c r="Y37" s="1" t="s">
        <v>906</v>
      </c>
      <c r="Z37" s="1" t="s">
        <v>907</v>
      </c>
      <c r="AA37" s="1" t="s">
        <v>905</v>
      </c>
      <c r="AB37" s="1" t="s">
        <v>906</v>
      </c>
      <c r="AC37" s="1" t="s">
        <v>907</v>
      </c>
      <c r="AD37" s="1" t="s">
        <v>97</v>
      </c>
      <c r="AE37" s="1" t="s">
        <v>97</v>
      </c>
      <c r="AF37" s="1" t="s">
        <v>908</v>
      </c>
      <c r="AG37" s="1" t="s">
        <v>909</v>
      </c>
      <c r="AH37" s="1" t="s">
        <v>388</v>
      </c>
      <c r="AI37" s="1" t="s">
        <v>501</v>
      </c>
      <c r="AJ37" s="1">
        <v>90.0</v>
      </c>
      <c r="AK37" s="1"/>
      <c r="AL37" s="1" t="s">
        <v>910</v>
      </c>
      <c r="AM37" s="1" t="s">
        <v>911</v>
      </c>
      <c r="AN37" s="1" t="s">
        <v>103</v>
      </c>
      <c r="AO37" s="1" t="s">
        <v>100</v>
      </c>
      <c r="AP37" s="1" t="s">
        <v>857</v>
      </c>
      <c r="AQ37" s="1">
        <v>90.0</v>
      </c>
      <c r="AR37" s="1"/>
      <c r="AS37" s="1"/>
      <c r="AT37" s="1"/>
      <c r="AU37" s="1"/>
      <c r="AV37" s="1"/>
      <c r="AW37" s="1"/>
      <c r="AX37" s="1"/>
      <c r="AY37" s="1" t="s">
        <v>912</v>
      </c>
      <c r="AZ37" s="1" t="s">
        <v>913</v>
      </c>
      <c r="BA37" s="1" t="s">
        <v>108</v>
      </c>
      <c r="BB37" s="1" t="s">
        <v>109</v>
      </c>
      <c r="BC37" s="1" t="s">
        <v>138</v>
      </c>
      <c r="BD37" s="1" t="s">
        <v>505</v>
      </c>
      <c r="BE37" s="1">
        <v>66.1</v>
      </c>
      <c r="BF37" s="1">
        <v>6.61</v>
      </c>
      <c r="BG37" s="1"/>
      <c r="BH37" s="1"/>
      <c r="BI37" s="1"/>
      <c r="BJ37" s="1"/>
      <c r="BK37" s="1"/>
      <c r="BL37" s="1"/>
      <c r="BM37" s="1"/>
      <c r="BN37" s="1"/>
      <c r="BO37" s="1" t="s">
        <v>914</v>
      </c>
      <c r="BP37" s="1"/>
      <c r="BQ37" s="1"/>
      <c r="BR37" s="1" t="s">
        <v>915</v>
      </c>
      <c r="BS37" s="1">
        <v>1</v>
      </c>
      <c r="BT37" s="1"/>
      <c r="BU37" s="1" t="str">
        <f>HYPERLINK("https://nconnect.nicmar.ac.in/storage/profile/6a86006a218a2.png","Download")</f>
        <v>0</v>
      </c>
      <c r="BV37" s="1" t="s">
        <v>114</v>
      </c>
      <c r="BW37" s="3"/>
      <c r="BX37" s="3"/>
    </row>
    <row r="38" spans="1:76">
      <c r="A38" s="1" t="s">
        <v>76</v>
      </c>
      <c r="B38" s="1" t="s">
        <v>77</v>
      </c>
      <c r="C38" s="1" t="s">
        <v>916</v>
      </c>
      <c r="D38" s="1" t="s">
        <v>917</v>
      </c>
      <c r="E38" s="1" t="s">
        <v>918</v>
      </c>
      <c r="F38" s="1" t="s">
        <v>919</v>
      </c>
      <c r="G38" s="1" t="s">
        <v>920</v>
      </c>
      <c r="H38" s="1" t="s">
        <v>921</v>
      </c>
      <c r="I38" s="1" t="s">
        <v>922</v>
      </c>
      <c r="J38" s="1">
        <v>9834349514</v>
      </c>
      <c r="K38" s="1" t="s">
        <v>84</v>
      </c>
      <c r="L38" s="1" t="s">
        <v>923</v>
      </c>
      <c r="M38" s="1" t="s">
        <v>86</v>
      </c>
      <c r="N38" s="1" t="s">
        <v>123</v>
      </c>
      <c r="O38" s="1" t="s">
        <v>924</v>
      </c>
      <c r="P38" s="1" t="s">
        <v>261</v>
      </c>
      <c r="Q38" s="1">
        <v>276229081117</v>
      </c>
      <c r="R38" s="1" t="s">
        <v>925</v>
      </c>
      <c r="S38" s="1">
        <v>7350996772</v>
      </c>
      <c r="T38" s="1" t="s">
        <v>926</v>
      </c>
      <c r="U38" s="1" t="s">
        <v>927</v>
      </c>
      <c r="V38" s="1">
        <v>7083096772</v>
      </c>
      <c r="W38" s="1" t="s">
        <v>336</v>
      </c>
      <c r="X38" s="1" t="s">
        <v>928</v>
      </c>
      <c r="Y38" s="1" t="s">
        <v>929</v>
      </c>
      <c r="Z38" s="1" t="s">
        <v>289</v>
      </c>
      <c r="AA38" s="1" t="s">
        <v>928</v>
      </c>
      <c r="AB38" s="1" t="s">
        <v>929</v>
      </c>
      <c r="AC38" s="1" t="s">
        <v>289</v>
      </c>
      <c r="AD38" s="1" t="s">
        <v>97</v>
      </c>
      <c r="AE38" s="1" t="s">
        <v>97</v>
      </c>
      <c r="AF38" s="1" t="s">
        <v>930</v>
      </c>
      <c r="AG38" s="1" t="s">
        <v>931</v>
      </c>
      <c r="AH38" s="1" t="s">
        <v>808</v>
      </c>
      <c r="AI38" s="1" t="s">
        <v>291</v>
      </c>
      <c r="AJ38" s="1">
        <v>90.4</v>
      </c>
      <c r="AK38" s="1"/>
      <c r="AL38" s="1" t="s">
        <v>932</v>
      </c>
      <c r="AM38" s="1" t="s">
        <v>931</v>
      </c>
      <c r="AN38" s="1" t="s">
        <v>243</v>
      </c>
      <c r="AO38" s="1" t="s">
        <v>214</v>
      </c>
      <c r="AP38" s="1" t="s">
        <v>135</v>
      </c>
      <c r="AQ38" s="1">
        <v>91.38</v>
      </c>
      <c r="AR38" s="1"/>
      <c r="AS38" s="1"/>
      <c r="AT38" s="1"/>
      <c r="AU38" s="1"/>
      <c r="AV38" s="1"/>
      <c r="AW38" s="1"/>
      <c r="AX38" s="1"/>
      <c r="AY38" s="1" t="s">
        <v>836</v>
      </c>
      <c r="AZ38" s="1" t="s">
        <v>933</v>
      </c>
      <c r="BA38" s="1" t="s">
        <v>108</v>
      </c>
      <c r="BB38" s="1" t="s">
        <v>109</v>
      </c>
      <c r="BC38" s="1" t="s">
        <v>105</v>
      </c>
      <c r="BD38" s="1" t="s">
        <v>550</v>
      </c>
      <c r="BE38" s="1">
        <v>72.1</v>
      </c>
      <c r="BF38" s="1">
        <v>7.96</v>
      </c>
      <c r="BG38" s="1"/>
      <c r="BH38" s="1"/>
      <c r="BI38" s="1"/>
      <c r="BJ38" s="1"/>
      <c r="BK38" s="1"/>
      <c r="BL38" s="1"/>
      <c r="BM38" s="1"/>
      <c r="BN38" s="1"/>
      <c r="BO38" s="1" t="s">
        <v>934</v>
      </c>
      <c r="BP38" s="1"/>
      <c r="BQ38" s="1"/>
      <c r="BR38" s="1" t="s">
        <v>935</v>
      </c>
      <c r="BS38" s="1">
        <v>38</v>
      </c>
      <c r="BT38" s="1" t="s">
        <v>936</v>
      </c>
      <c r="BU38" s="1" t="str">
        <f>HYPERLINK("https://nconnect.nicmar.ac.in/storage/profile/6a85c2dce82ca.png","Download")</f>
        <v>0</v>
      </c>
      <c r="BV38" s="1" t="s">
        <v>114</v>
      </c>
      <c r="BW38" s="3"/>
      <c r="BX38" s="3"/>
    </row>
    <row r="39" spans="1:76">
      <c r="A39" s="1" t="s">
        <v>76</v>
      </c>
      <c r="B39" s="1" t="s">
        <v>77</v>
      </c>
      <c r="C39" s="1" t="s">
        <v>937</v>
      </c>
      <c r="D39" s="1" t="s">
        <v>663</v>
      </c>
      <c r="E39" s="1" t="s">
        <v>938</v>
      </c>
      <c r="F39" s="1" t="s">
        <v>939</v>
      </c>
      <c r="G39" s="1" t="s">
        <v>940</v>
      </c>
      <c r="H39" s="1" t="s">
        <v>941</v>
      </c>
      <c r="I39" s="1" t="s">
        <v>942</v>
      </c>
      <c r="J39" s="1">
        <v>9109828967</v>
      </c>
      <c r="K39" s="1" t="s">
        <v>84</v>
      </c>
      <c r="L39" s="1" t="s">
        <v>943</v>
      </c>
      <c r="M39" s="1" t="s">
        <v>86</v>
      </c>
      <c r="N39" s="1" t="s">
        <v>944</v>
      </c>
      <c r="O39" s="1" t="s">
        <v>945</v>
      </c>
      <c r="P39" s="1" t="s">
        <v>204</v>
      </c>
      <c r="Q39" s="1">
        <v>257497766918</v>
      </c>
      <c r="R39" s="1" t="s">
        <v>946</v>
      </c>
      <c r="S39" s="1">
        <v>7987529523</v>
      </c>
      <c r="T39" s="1" t="s">
        <v>947</v>
      </c>
      <c r="U39" s="1" t="s">
        <v>948</v>
      </c>
      <c r="V39" s="1">
        <v>7987678522</v>
      </c>
      <c r="W39" s="1" t="s">
        <v>157</v>
      </c>
      <c r="X39" s="1" t="s">
        <v>949</v>
      </c>
      <c r="Y39" s="1" t="s">
        <v>950</v>
      </c>
      <c r="Z39" s="1" t="s">
        <v>289</v>
      </c>
      <c r="AA39" s="1" t="s">
        <v>951</v>
      </c>
      <c r="AB39" s="1" t="s">
        <v>829</v>
      </c>
      <c r="AC39" s="1" t="s">
        <v>830</v>
      </c>
      <c r="AD39" s="1" t="s">
        <v>97</v>
      </c>
      <c r="AE39" s="1" t="s">
        <v>97</v>
      </c>
      <c r="AF39" s="1" t="s">
        <v>952</v>
      </c>
      <c r="AG39" s="1" t="s">
        <v>953</v>
      </c>
      <c r="AH39" s="1" t="s">
        <v>134</v>
      </c>
      <c r="AI39" s="1" t="s">
        <v>135</v>
      </c>
      <c r="AJ39" s="1">
        <v>67.5</v>
      </c>
      <c r="AK39" s="1"/>
      <c r="AL39" s="1" t="s">
        <v>952</v>
      </c>
      <c r="AM39" s="1" t="s">
        <v>953</v>
      </c>
      <c r="AN39" s="1" t="s">
        <v>103</v>
      </c>
      <c r="AO39" s="1" t="s">
        <v>415</v>
      </c>
      <c r="AP39" s="1" t="s">
        <v>439</v>
      </c>
      <c r="AQ39" s="1">
        <v>60.4</v>
      </c>
      <c r="AR39" s="1"/>
      <c r="AS39" s="1"/>
      <c r="AT39" s="1"/>
      <c r="AU39" s="1"/>
      <c r="AV39" s="1"/>
      <c r="AW39" s="1"/>
      <c r="AX39" s="1"/>
      <c r="AY39" s="1" t="s">
        <v>954</v>
      </c>
      <c r="AZ39" s="1" t="s">
        <v>954</v>
      </c>
      <c r="BA39" s="1" t="s">
        <v>108</v>
      </c>
      <c r="BB39" s="1" t="s">
        <v>109</v>
      </c>
      <c r="BC39" s="1" t="s">
        <v>219</v>
      </c>
      <c r="BD39" s="1" t="s">
        <v>704</v>
      </c>
      <c r="BE39" s="1">
        <v>61.2</v>
      </c>
      <c r="BF39" s="1">
        <v>6.87</v>
      </c>
      <c r="BG39" s="1"/>
      <c r="BH39" s="1"/>
      <c r="BI39" s="1"/>
      <c r="BJ39" s="1"/>
      <c r="BK39" s="1"/>
      <c r="BL39" s="1"/>
      <c r="BM39" s="1"/>
      <c r="BN39" s="1"/>
      <c r="BO39" s="1" t="s">
        <v>955</v>
      </c>
      <c r="BP39" s="1"/>
      <c r="BQ39" s="1"/>
      <c r="BR39" s="1" t="s">
        <v>956</v>
      </c>
      <c r="BS39" s="1">
        <v>17</v>
      </c>
      <c r="BT39" s="1"/>
      <c r="BU39" s="1" t="str">
        <f>HYPERLINK("https://nconnect.nicmar.ac.in/storage/profile/6a85c20b319f0.png","Download")</f>
        <v>0</v>
      </c>
      <c r="BV39" s="1" t="s">
        <v>114</v>
      </c>
      <c r="BW39" s="3"/>
      <c r="BX39" s="3"/>
    </row>
    <row r="40" spans="1:76">
      <c r="A40" s="1" t="s">
        <v>76</v>
      </c>
      <c r="B40" s="1" t="s">
        <v>77</v>
      </c>
      <c r="C40" s="1" t="s">
        <v>957</v>
      </c>
      <c r="D40" s="1" t="s">
        <v>958</v>
      </c>
      <c r="E40" s="1" t="s">
        <v>959</v>
      </c>
      <c r="F40" s="1" t="s">
        <v>960</v>
      </c>
      <c r="G40" s="1" t="s">
        <v>961</v>
      </c>
      <c r="H40" s="1" t="s">
        <v>962</v>
      </c>
      <c r="I40" s="1" t="s">
        <v>963</v>
      </c>
      <c r="J40" s="1">
        <v>9223525034</v>
      </c>
      <c r="K40" s="1" t="s">
        <v>84</v>
      </c>
      <c r="L40" s="1" t="s">
        <v>964</v>
      </c>
      <c r="M40" s="1" t="s">
        <v>86</v>
      </c>
      <c r="N40" s="1" t="s">
        <v>965</v>
      </c>
      <c r="O40" s="1" t="s">
        <v>966</v>
      </c>
      <c r="P40" s="1" t="s">
        <v>332</v>
      </c>
      <c r="Q40" s="1">
        <v>543650915247</v>
      </c>
      <c r="R40" s="1" t="s">
        <v>959</v>
      </c>
      <c r="S40" s="1">
        <v>9223525031</v>
      </c>
      <c r="T40" s="1" t="s">
        <v>356</v>
      </c>
      <c r="U40" s="1" t="s">
        <v>967</v>
      </c>
      <c r="V40" s="1">
        <v>9223525040</v>
      </c>
      <c r="W40" s="1" t="s">
        <v>209</v>
      </c>
      <c r="X40" s="1" t="s">
        <v>968</v>
      </c>
      <c r="Y40" s="1" t="s">
        <v>697</v>
      </c>
      <c r="Z40" s="1" t="s">
        <v>289</v>
      </c>
      <c r="AA40" s="1" t="s">
        <v>968</v>
      </c>
      <c r="AB40" s="1" t="s">
        <v>697</v>
      </c>
      <c r="AC40" s="1" t="s">
        <v>289</v>
      </c>
      <c r="AD40" s="1" t="s">
        <v>97</v>
      </c>
      <c r="AE40" s="1" t="s">
        <v>97</v>
      </c>
      <c r="AF40" s="1" t="s">
        <v>969</v>
      </c>
      <c r="AG40" s="1" t="s">
        <v>970</v>
      </c>
      <c r="AH40" s="1" t="s">
        <v>971</v>
      </c>
      <c r="AI40" s="1" t="s">
        <v>501</v>
      </c>
      <c r="AJ40" s="1">
        <v>74.8</v>
      </c>
      <c r="AK40" s="1"/>
      <c r="AL40" s="1"/>
      <c r="AM40" s="1"/>
      <c r="AN40" s="1"/>
      <c r="AO40" s="1"/>
      <c r="AP40" s="1"/>
      <c r="AQ40" s="1"/>
      <c r="AR40" s="1"/>
      <c r="AS40" s="1" t="s">
        <v>972</v>
      </c>
      <c r="AT40" s="1" t="s">
        <v>973</v>
      </c>
      <c r="AU40" s="1" t="s">
        <v>134</v>
      </c>
      <c r="AV40" s="1" t="s">
        <v>439</v>
      </c>
      <c r="AW40" s="1">
        <v>78.68</v>
      </c>
      <c r="AX40" s="1"/>
      <c r="AY40" s="1" t="s">
        <v>974</v>
      </c>
      <c r="AZ40" s="1" t="s">
        <v>975</v>
      </c>
      <c r="BA40" s="1" t="s">
        <v>141</v>
      </c>
      <c r="BB40" s="1" t="s">
        <v>109</v>
      </c>
      <c r="BC40" s="1" t="s">
        <v>191</v>
      </c>
      <c r="BD40" s="1" t="s">
        <v>419</v>
      </c>
      <c r="BE40" s="1">
        <v>73.48</v>
      </c>
      <c r="BF40" s="1">
        <v>8.14</v>
      </c>
      <c r="BG40" s="1"/>
      <c r="BH40" s="1"/>
      <c r="BI40" s="1"/>
      <c r="BJ40" s="1"/>
      <c r="BK40" s="1"/>
      <c r="BL40" s="1"/>
      <c r="BM40" s="1"/>
      <c r="BN40" s="1"/>
      <c r="BO40" s="1" t="s">
        <v>976</v>
      </c>
      <c r="BP40" s="1"/>
      <c r="BQ40" s="1"/>
      <c r="BR40" s="1"/>
      <c r="BS40" s="1"/>
      <c r="BT40" s="1"/>
      <c r="BU40" s="1" t="str">
        <f>HYPERLINK("https://nconnect.nicmar.ac.in/storage/profile/6a85d6f644c96.png","Download")</f>
        <v>0</v>
      </c>
      <c r="BV40" s="1" t="s">
        <v>114</v>
      </c>
      <c r="BW40" s="3"/>
      <c r="BX40" s="3"/>
    </row>
    <row r="41" spans="1:76">
      <c r="A41" s="1" t="s">
        <v>76</v>
      </c>
      <c r="B41" s="1" t="s">
        <v>77</v>
      </c>
      <c r="C41" s="1" t="s">
        <v>977</v>
      </c>
      <c r="D41" s="1" t="s">
        <v>978</v>
      </c>
      <c r="E41" s="1" t="s">
        <v>979</v>
      </c>
      <c r="F41" s="1" t="s">
        <v>980</v>
      </c>
      <c r="G41" s="1" t="s">
        <v>981</v>
      </c>
      <c r="H41" s="1" t="s">
        <v>982</v>
      </c>
      <c r="I41" s="1" t="s">
        <v>983</v>
      </c>
      <c r="J41" s="1">
        <v>9974376021</v>
      </c>
      <c r="K41" s="1" t="s">
        <v>84</v>
      </c>
      <c r="L41" s="1" t="s">
        <v>984</v>
      </c>
      <c r="M41" s="1" t="s">
        <v>86</v>
      </c>
      <c r="N41" s="1" t="s">
        <v>985</v>
      </c>
      <c r="O41" s="1" t="s">
        <v>986</v>
      </c>
      <c r="P41" s="1" t="s">
        <v>89</v>
      </c>
      <c r="Q41" s="1">
        <v>709196316350</v>
      </c>
      <c r="R41" s="1" t="s">
        <v>987</v>
      </c>
      <c r="S41" s="1">
        <v>6354183209</v>
      </c>
      <c r="T41" s="1" t="s">
        <v>671</v>
      </c>
      <c r="U41" s="1" t="s">
        <v>988</v>
      </c>
      <c r="V41" s="1">
        <v>9925723847</v>
      </c>
      <c r="W41" s="1" t="s">
        <v>989</v>
      </c>
      <c r="X41" s="1" t="s">
        <v>990</v>
      </c>
      <c r="Y41" s="1" t="s">
        <v>991</v>
      </c>
      <c r="Z41" s="1" t="s">
        <v>458</v>
      </c>
      <c r="AA41" s="1" t="s">
        <v>990</v>
      </c>
      <c r="AB41" s="1" t="s">
        <v>991</v>
      </c>
      <c r="AC41" s="1" t="s">
        <v>458</v>
      </c>
      <c r="AD41" s="1" t="s">
        <v>97</v>
      </c>
      <c r="AE41" s="1" t="s">
        <v>97</v>
      </c>
      <c r="AF41" s="1" t="s">
        <v>992</v>
      </c>
      <c r="AG41" s="1" t="s">
        <v>993</v>
      </c>
      <c r="AH41" s="1" t="s">
        <v>291</v>
      </c>
      <c r="AI41" s="1" t="s">
        <v>501</v>
      </c>
      <c r="AJ41" s="1">
        <v>80.83</v>
      </c>
      <c r="AK41" s="1"/>
      <c r="AL41" s="1" t="s">
        <v>992</v>
      </c>
      <c r="AM41" s="1" t="s">
        <v>993</v>
      </c>
      <c r="AN41" s="1" t="s">
        <v>103</v>
      </c>
      <c r="AO41" s="1" t="s">
        <v>316</v>
      </c>
      <c r="AP41" s="1" t="s">
        <v>104</v>
      </c>
      <c r="AQ41" s="1">
        <v>78.76</v>
      </c>
      <c r="AR41" s="1"/>
      <c r="AS41" s="1"/>
      <c r="AT41" s="1"/>
      <c r="AU41" s="1"/>
      <c r="AV41" s="1"/>
      <c r="AW41" s="1"/>
      <c r="AX41" s="1"/>
      <c r="AY41" s="1" t="s">
        <v>994</v>
      </c>
      <c r="AZ41" s="1" t="s">
        <v>995</v>
      </c>
      <c r="BA41" s="1" t="s">
        <v>108</v>
      </c>
      <c r="BB41" s="1" t="s">
        <v>109</v>
      </c>
      <c r="BC41" s="1" t="s">
        <v>633</v>
      </c>
      <c r="BD41" s="1" t="s">
        <v>505</v>
      </c>
      <c r="BE41" s="1">
        <v>69.1</v>
      </c>
      <c r="BF41" s="1">
        <v>7.41</v>
      </c>
      <c r="BG41" s="1"/>
      <c r="BH41" s="1"/>
      <c r="BI41" s="1"/>
      <c r="BJ41" s="1"/>
      <c r="BK41" s="1"/>
      <c r="BL41" s="1"/>
      <c r="BM41" s="1"/>
      <c r="BN41" s="1"/>
      <c r="BO41" s="1" t="s">
        <v>996</v>
      </c>
      <c r="BP41" s="1" t="s">
        <v>997</v>
      </c>
      <c r="BQ41" s="1" t="s">
        <v>998</v>
      </c>
      <c r="BR41" s="1" t="s">
        <v>999</v>
      </c>
      <c r="BS41" s="1">
        <v>20</v>
      </c>
      <c r="BT41" s="1"/>
      <c r="BU41" s="1" t="str">
        <f>HYPERLINK("https://nconnect.nicmar.ac.in/storage/profile/6a85c210a820d.png","Download")</f>
        <v>0</v>
      </c>
      <c r="BV41" s="1" t="s">
        <v>114</v>
      </c>
      <c r="BW41" s="3"/>
      <c r="BX41" s="3"/>
    </row>
    <row r="42" spans="1:76">
      <c r="A42" s="1" t="s">
        <v>76</v>
      </c>
      <c r="B42" s="1" t="s">
        <v>77</v>
      </c>
      <c r="C42" s="1" t="s">
        <v>1000</v>
      </c>
      <c r="D42" s="1" t="s">
        <v>1001</v>
      </c>
      <c r="E42" s="1" t="s">
        <v>1002</v>
      </c>
      <c r="F42" s="1" t="s">
        <v>1003</v>
      </c>
      <c r="G42" s="1" t="s">
        <v>1004</v>
      </c>
      <c r="H42" s="1" t="s">
        <v>1005</v>
      </c>
      <c r="I42" s="1" t="s">
        <v>1006</v>
      </c>
      <c r="J42" s="1">
        <v>9321937232</v>
      </c>
      <c r="K42" s="1" t="s">
        <v>84</v>
      </c>
      <c r="L42" s="1" t="s">
        <v>1007</v>
      </c>
      <c r="M42" s="1" t="s">
        <v>86</v>
      </c>
      <c r="N42" s="1" t="s">
        <v>646</v>
      </c>
      <c r="O42" s="1" t="s">
        <v>1008</v>
      </c>
      <c r="P42" s="1" t="s">
        <v>204</v>
      </c>
      <c r="Q42" s="1">
        <v>871560571418</v>
      </c>
      <c r="R42" s="1" t="s">
        <v>1009</v>
      </c>
      <c r="S42" s="1">
        <v>9820397981</v>
      </c>
      <c r="T42" s="1" t="s">
        <v>1010</v>
      </c>
      <c r="U42" s="1" t="s">
        <v>1011</v>
      </c>
      <c r="V42" s="1">
        <v>9833266187</v>
      </c>
      <c r="W42" s="1" t="s">
        <v>157</v>
      </c>
      <c r="X42" s="1" t="s">
        <v>1012</v>
      </c>
      <c r="Y42" s="1" t="s">
        <v>1013</v>
      </c>
      <c r="Z42" s="1" t="s">
        <v>289</v>
      </c>
      <c r="AA42" s="1" t="s">
        <v>1012</v>
      </c>
      <c r="AB42" s="1" t="s">
        <v>1013</v>
      </c>
      <c r="AC42" s="1" t="s">
        <v>289</v>
      </c>
      <c r="AD42" s="1" t="s">
        <v>97</v>
      </c>
      <c r="AE42" s="1" t="s">
        <v>97</v>
      </c>
      <c r="AF42" s="1" t="s">
        <v>1014</v>
      </c>
      <c r="AG42" s="1" t="s">
        <v>1015</v>
      </c>
      <c r="AH42" s="1" t="s">
        <v>214</v>
      </c>
      <c r="AI42" s="1" t="s">
        <v>244</v>
      </c>
      <c r="AJ42" s="1">
        <v>74.6</v>
      </c>
      <c r="AK42" s="1"/>
      <c r="AL42" s="1" t="s">
        <v>1016</v>
      </c>
      <c r="AM42" s="1" t="s">
        <v>1015</v>
      </c>
      <c r="AN42" s="1" t="s">
        <v>103</v>
      </c>
      <c r="AO42" s="1" t="s">
        <v>216</v>
      </c>
      <c r="AP42" s="1" t="s">
        <v>343</v>
      </c>
      <c r="AQ42" s="1">
        <v>60.0</v>
      </c>
      <c r="AR42" s="1"/>
      <c r="AS42" s="1"/>
      <c r="AT42" s="1"/>
      <c r="AU42" s="1"/>
      <c r="AV42" s="1"/>
      <c r="AW42" s="1"/>
      <c r="AX42" s="1"/>
      <c r="AY42" s="1" t="s">
        <v>1017</v>
      </c>
      <c r="AZ42" s="1" t="s">
        <v>1018</v>
      </c>
      <c r="BA42" s="1" t="s">
        <v>141</v>
      </c>
      <c r="BB42" s="1" t="s">
        <v>109</v>
      </c>
      <c r="BC42" s="1" t="s">
        <v>439</v>
      </c>
      <c r="BD42" s="1" t="s">
        <v>704</v>
      </c>
      <c r="BE42" s="1">
        <v>62.58</v>
      </c>
      <c r="BF42" s="1">
        <v>6.69</v>
      </c>
      <c r="BG42" s="1"/>
      <c r="BH42" s="1"/>
      <c r="BI42" s="1"/>
      <c r="BJ42" s="1"/>
      <c r="BK42" s="1"/>
      <c r="BL42" s="1"/>
      <c r="BM42" s="1"/>
      <c r="BN42" s="1"/>
      <c r="BO42" s="1" t="s">
        <v>1019</v>
      </c>
      <c r="BP42" s="1"/>
      <c r="BQ42" s="1"/>
      <c r="BR42" s="1"/>
      <c r="BS42" s="1"/>
      <c r="BT42" s="1"/>
      <c r="BU42" s="1" t="str">
        <f>HYPERLINK("https://nconnect.nicmar.ac.in/storage/profile/6a85df4247e88.png","Download")</f>
        <v>0</v>
      </c>
      <c r="BV42" s="1" t="s">
        <v>114</v>
      </c>
      <c r="BW42" s="3"/>
      <c r="BX42" s="3"/>
    </row>
    <row r="43" spans="1:76">
      <c r="A43" s="1" t="s">
        <v>76</v>
      </c>
      <c r="B43" s="1" t="s">
        <v>77</v>
      </c>
      <c r="C43" s="1" t="s">
        <v>1020</v>
      </c>
      <c r="D43" s="1" t="s">
        <v>146</v>
      </c>
      <c r="E43" s="1"/>
      <c r="F43" s="1" t="s">
        <v>1021</v>
      </c>
      <c r="G43" s="1" t="s">
        <v>1022</v>
      </c>
      <c r="H43" s="1" t="s">
        <v>1023</v>
      </c>
      <c r="I43" s="1" t="s">
        <v>1024</v>
      </c>
      <c r="J43" s="1">
        <v>9694108996</v>
      </c>
      <c r="K43" s="1" t="s">
        <v>84</v>
      </c>
      <c r="L43" s="1" t="s">
        <v>1025</v>
      </c>
      <c r="M43" s="1" t="s">
        <v>86</v>
      </c>
      <c r="N43" s="1" t="s">
        <v>429</v>
      </c>
      <c r="O43" s="1" t="s">
        <v>1026</v>
      </c>
      <c r="P43" s="1" t="s">
        <v>261</v>
      </c>
      <c r="Q43" s="1">
        <v>340891091145</v>
      </c>
      <c r="R43" s="1" t="s">
        <v>1027</v>
      </c>
      <c r="S43" s="1">
        <v>9413366301</v>
      </c>
      <c r="T43" s="1" t="s">
        <v>826</v>
      </c>
      <c r="U43" s="1" t="s">
        <v>1028</v>
      </c>
      <c r="V43" s="1">
        <v>6378123879</v>
      </c>
      <c r="W43" s="1" t="s">
        <v>1029</v>
      </c>
      <c r="X43" s="1" t="s">
        <v>1030</v>
      </c>
      <c r="Y43" s="1" t="s">
        <v>1031</v>
      </c>
      <c r="Z43" s="1" t="s">
        <v>783</v>
      </c>
      <c r="AA43" s="1" t="s">
        <v>1030</v>
      </c>
      <c r="AB43" s="1" t="s">
        <v>1031</v>
      </c>
      <c r="AC43" s="1" t="s">
        <v>783</v>
      </c>
      <c r="AD43" s="1" t="s">
        <v>97</v>
      </c>
      <c r="AE43" s="1" t="s">
        <v>97</v>
      </c>
      <c r="AF43" s="1" t="s">
        <v>1032</v>
      </c>
      <c r="AG43" s="1" t="s">
        <v>387</v>
      </c>
      <c r="AH43" s="1" t="s">
        <v>239</v>
      </c>
      <c r="AI43" s="1" t="s">
        <v>389</v>
      </c>
      <c r="AJ43" s="1">
        <v>62.4</v>
      </c>
      <c r="AK43" s="1">
        <v>0</v>
      </c>
      <c r="AL43" s="1" t="s">
        <v>1033</v>
      </c>
      <c r="AM43" s="1" t="s">
        <v>1034</v>
      </c>
      <c r="AN43" s="1" t="s">
        <v>103</v>
      </c>
      <c r="AO43" s="1" t="s">
        <v>100</v>
      </c>
      <c r="AP43" s="1" t="s">
        <v>630</v>
      </c>
      <c r="AQ43" s="1">
        <v>65.8</v>
      </c>
      <c r="AR43" s="1"/>
      <c r="AS43" s="1"/>
      <c r="AT43" s="1"/>
      <c r="AU43" s="1"/>
      <c r="AV43" s="1"/>
      <c r="AW43" s="1"/>
      <c r="AX43" s="1"/>
      <c r="AY43" s="1" t="s">
        <v>1035</v>
      </c>
      <c r="AZ43" s="1" t="s">
        <v>1036</v>
      </c>
      <c r="BA43" s="1" t="s">
        <v>108</v>
      </c>
      <c r="BB43" s="1" t="s">
        <v>109</v>
      </c>
      <c r="BC43" s="1" t="s">
        <v>135</v>
      </c>
      <c r="BD43" s="1" t="s">
        <v>658</v>
      </c>
      <c r="BE43" s="1">
        <v>83.9</v>
      </c>
      <c r="BF43" s="1">
        <v>8.39</v>
      </c>
      <c r="BG43" s="1"/>
      <c r="BH43" s="1"/>
      <c r="BI43" s="1"/>
      <c r="BJ43" s="1"/>
      <c r="BK43" s="1"/>
      <c r="BL43" s="1"/>
      <c r="BM43" s="1"/>
      <c r="BN43" s="1"/>
      <c r="BO43" s="1" t="s">
        <v>1037</v>
      </c>
      <c r="BP43" s="1"/>
      <c r="BQ43" s="1"/>
      <c r="BR43" s="1" t="s">
        <v>1038</v>
      </c>
      <c r="BS43" s="1">
        <v>6</v>
      </c>
      <c r="BT43" s="1" t="s">
        <v>1039</v>
      </c>
      <c r="BU43" s="1" t="str">
        <f>HYPERLINK("https://nconnect.nicmar.ac.in/storage/profile/6a85aa9122054.png","Download")</f>
        <v>0</v>
      </c>
      <c r="BV43" s="1" t="s">
        <v>114</v>
      </c>
      <c r="BW43" s="3"/>
      <c r="BX43" s="3"/>
    </row>
    <row r="44" spans="1:76">
      <c r="A44" s="1" t="s">
        <v>76</v>
      </c>
      <c r="B44" s="1" t="s">
        <v>77</v>
      </c>
      <c r="C44" s="1" t="s">
        <v>1040</v>
      </c>
      <c r="D44" s="1" t="s">
        <v>1041</v>
      </c>
      <c r="E44" s="1" t="s">
        <v>1042</v>
      </c>
      <c r="F44" s="1" t="s">
        <v>325</v>
      </c>
      <c r="G44" s="1" t="s">
        <v>1043</v>
      </c>
      <c r="H44" s="1" t="s">
        <v>1044</v>
      </c>
      <c r="I44" s="1" t="s">
        <v>1045</v>
      </c>
      <c r="J44" s="1">
        <v>9309794977</v>
      </c>
      <c r="K44" s="1" t="s">
        <v>84</v>
      </c>
      <c r="L44" s="1" t="s">
        <v>1046</v>
      </c>
      <c r="M44" s="1" t="s">
        <v>86</v>
      </c>
      <c r="N44" s="1" t="s">
        <v>1047</v>
      </c>
      <c r="O44" s="1" t="s">
        <v>1048</v>
      </c>
      <c r="P44" s="1" t="s">
        <v>204</v>
      </c>
      <c r="Q44" s="1">
        <v>260496853652</v>
      </c>
      <c r="R44" s="1" t="s">
        <v>1049</v>
      </c>
      <c r="S44" s="1">
        <v>8550976976</v>
      </c>
      <c r="T44" s="1" t="s">
        <v>1050</v>
      </c>
      <c r="U44" s="1" t="s">
        <v>1051</v>
      </c>
      <c r="V44" s="1">
        <v>7741099758</v>
      </c>
      <c r="W44" s="1" t="s">
        <v>336</v>
      </c>
      <c r="X44" s="1" t="s">
        <v>1052</v>
      </c>
      <c r="Y44" s="1" t="s">
        <v>1053</v>
      </c>
      <c r="Z44" s="1" t="s">
        <v>289</v>
      </c>
      <c r="AA44" s="1" t="s">
        <v>1052</v>
      </c>
      <c r="AB44" s="1" t="s">
        <v>1053</v>
      </c>
      <c r="AC44" s="1" t="s">
        <v>289</v>
      </c>
      <c r="AD44" s="1" t="s">
        <v>97</v>
      </c>
      <c r="AE44" s="1" t="s">
        <v>97</v>
      </c>
      <c r="AF44" s="1" t="s">
        <v>1054</v>
      </c>
      <c r="AG44" s="1" t="s">
        <v>478</v>
      </c>
      <c r="AH44" s="1" t="s">
        <v>362</v>
      </c>
      <c r="AI44" s="1" t="s">
        <v>240</v>
      </c>
      <c r="AJ44" s="1">
        <v>65.2</v>
      </c>
      <c r="AK44" s="1"/>
      <c r="AL44" s="1"/>
      <c r="AM44" s="1"/>
      <c r="AN44" s="1"/>
      <c r="AO44" s="1"/>
      <c r="AP44" s="1"/>
      <c r="AQ44" s="1"/>
      <c r="AR44" s="1"/>
      <c r="AS44" s="1" t="s">
        <v>1055</v>
      </c>
      <c r="AT44" s="1" t="s">
        <v>1056</v>
      </c>
      <c r="AU44" s="1" t="s">
        <v>1057</v>
      </c>
      <c r="AV44" s="1" t="s">
        <v>138</v>
      </c>
      <c r="AW44" s="1">
        <v>81.11</v>
      </c>
      <c r="AX44" s="1"/>
      <c r="AY44" s="1" t="s">
        <v>1058</v>
      </c>
      <c r="AZ44" s="1" t="s">
        <v>1059</v>
      </c>
      <c r="BA44" s="1" t="s">
        <v>141</v>
      </c>
      <c r="BB44" s="1" t="s">
        <v>109</v>
      </c>
      <c r="BC44" s="1" t="s">
        <v>589</v>
      </c>
      <c r="BD44" s="1" t="s">
        <v>658</v>
      </c>
      <c r="BE44" s="1">
        <v>65.92</v>
      </c>
      <c r="BF44" s="1">
        <v>7.16</v>
      </c>
      <c r="BG44" s="1"/>
      <c r="BH44" s="1"/>
      <c r="BI44" s="1"/>
      <c r="BJ44" s="1"/>
      <c r="BK44" s="1"/>
      <c r="BL44" s="1"/>
      <c r="BM44" s="1"/>
      <c r="BN44" s="1"/>
      <c r="BO44" s="1" t="s">
        <v>1060</v>
      </c>
      <c r="BP44" s="1"/>
      <c r="BQ44" s="1"/>
      <c r="BR44" s="1" t="s">
        <v>1061</v>
      </c>
      <c r="BS44" s="1">
        <v>54</v>
      </c>
      <c r="BT44" s="1" t="s">
        <v>1062</v>
      </c>
      <c r="BU44" s="1" t="str">
        <f>HYPERLINK("https://nconnect.nicmar.ac.in/storage/profile/6ab35e997e3e7.png","Download")</f>
        <v>0</v>
      </c>
      <c r="BV44" s="1" t="s">
        <v>114</v>
      </c>
      <c r="BW44" s="3"/>
      <c r="BX44"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2" r:id="rId_hyperlink_20" tooltip="Download" display="Download"/>
    <hyperlink ref="BU23" r:id="rId_hyperlink_21" tooltip="Download" display="Download"/>
    <hyperlink ref="BU24" r:id="rId_hyperlink_22" tooltip="Download" display="Download"/>
    <hyperlink ref="BU25" r:id="rId_hyperlink_23" tooltip="Download" display="Download"/>
    <hyperlink ref="BU26" r:id="rId_hyperlink_24" tooltip="Download" display="Download"/>
    <hyperlink ref="BU27" r:id="rId_hyperlink_25" tooltip="Download" display="Download"/>
    <hyperlink ref="BU28" r:id="rId_hyperlink_26" tooltip="Download" display="Download"/>
    <hyperlink ref="BU29" r:id="rId_hyperlink_27" tooltip="Download" display="Download"/>
    <hyperlink ref="BU30" r:id="rId_hyperlink_28" tooltip="Download" display="Download"/>
    <hyperlink ref="BU31" r:id="rId_hyperlink_29" tooltip="Download" display="Download"/>
    <hyperlink ref="BU32" r:id="rId_hyperlink_30" tooltip="Download" display="Download"/>
    <hyperlink ref="BU33" r:id="rId_hyperlink_31" tooltip="Download" display="Download"/>
    <hyperlink ref="BU34" r:id="rId_hyperlink_32" tooltip="Download" display="Download"/>
    <hyperlink ref="BU35" r:id="rId_hyperlink_33" tooltip="Download" display="Download"/>
    <hyperlink ref="BU37" r:id="rId_hyperlink_34" tooltip="Download" display="Download"/>
    <hyperlink ref="BU38" r:id="rId_hyperlink_35" tooltip="Download" display="Download"/>
    <hyperlink ref="BU39" r:id="rId_hyperlink_36" tooltip="Download" display="Download"/>
    <hyperlink ref="BU40" r:id="rId_hyperlink_37" tooltip="Download" display="Download"/>
    <hyperlink ref="BU41" r:id="rId_hyperlink_38" tooltip="Download" display="Download"/>
    <hyperlink ref="BU42" r:id="rId_hyperlink_39" tooltip="Download" display="Download"/>
    <hyperlink ref="BU43" r:id="rId_hyperlink_40" tooltip="Download" display="Download"/>
    <hyperlink ref="BU44" r:id="rId_hyperlink_4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2026-10-14T17:22:38+05:30</dcterms:created>
  <dcterms:modified xsi:type="dcterms:W3CDTF">2026-10-14T17:22:38+05:30</dcterms:modified>
  <dc:title>Untitled Spreadsheet</dc:title>
  <dc:description/>
  <dc:subject/>
  <cp:keywords/>
  <cp:category/>
</cp:coreProperties>
</file>