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<sst xmlns="http://schemas.openxmlformats.org/spreadsheetml/2006/main" uniqueCount="618">
  <si>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</si>
  <si>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</si>
  <si>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</si>
  <si>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</si>
  <si>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</si>
  <si>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</si>
  <si>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</si>
  <si>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</si>
  <si>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</si>
  <si>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</si>
  <si>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</si>
  <si>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</si>
  <si>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</si>
  <si>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</si>
  <si>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</si>
  <si>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</si>
  <si>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</si>
  <si>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</si>
  <si>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</si>
  <si>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</si>
  <si>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</si>
  <si>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</si>
  <si>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</si>
  <si>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</si>
  <si>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</si>
  <si>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</si>
  <si>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</si>
  <si>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</si>
  <si>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</si>
  <si>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</si>
  <si>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</si>
  <si>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</si>
  <si>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</si>
  <si>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</si>
  <si>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</si>
  <si>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</si>
  <si>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</si>
  <si>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</si>
  <si>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</si>
  <si>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</si>
  <si>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</si>
  <si>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</si>
  <si>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</si>
  <si>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</si>
  <si>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</si>
  <si>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</si>
  <si>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</si>
  <si>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</si>
  <si>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</si>
  <si>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</si>
  <si>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</si>
  <si>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</si>
  <si>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</si>
  <si>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</si>
  <si>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</si>
  <si>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</si>
  <si>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</si>
  <si>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</si>
  <si>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</si>
  <si>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</si>
  <si>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</si>
  <si>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</si>
  <si>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</si>
  <si>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</si>
  <si>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</si>
  <si>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</si>
  <si>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</si>
  <si>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</si>
  <si>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</si>
  <si>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</si>
  <si>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</si>
  <si>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</si>
  <si>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</si>
  <si>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</si>
  <si>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</si>
  <si>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</si>
  <si>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I-MBA</t>
  </si>
  <si>
    <t>2023-2028</t>
  </si>
  <si>
    <t>P2201004</t>
  </si>
  <si>
    <t>SWATI</t>
  </si>
  <si>
    <t>KASHINATH</t>
  </si>
  <si>
    <t>PATEKAR</t>
  </si>
  <si>
    <t>Swati Kashinath Patekar</t>
  </si>
  <si>
    <t>swatipatekar88@gmail.com</t>
  </si>
  <si>
    <t>p2201004@student.nicmar.ac.in</t>
  </si>
  <si>
    <t>Female</t>
  </si>
  <si>
    <t>11-Jun-2004</t>
  </si>
  <si>
    <t>Single</t>
  </si>
  <si>
    <t>English, Hindi, Marathi</t>
  </si>
  <si>
    <t>O+ve</t>
  </si>
  <si>
    <t>6705 7701 6212</t>
  </si>
  <si>
    <t>KASHINATH EKNATH PATEKAR</t>
  </si>
  <si>
    <t>RETIRED</t>
  </si>
  <si>
    <t>SHASHIKALA KASHINATH PATEKAR</t>
  </si>
  <si>
    <t>"Manglai", Bajoria Layout,  Hingna Fata,  Kaulkhed Road, Akola, 444004</t>
  </si>
  <si>
    <t>Akola</t>
  </si>
  <si>
    <t>Maharashtra</t>
  </si>
  <si>
    <t>WING B ,104, PAVILLION RESIDENCY, NEAR SURYA MUKHI GANESH MANDIR, MAHALUNGE , 411045</t>
  </si>
  <si>
    <t>Pune</t>
  </si>
  <si>
    <t>NA</t>
  </si>
  <si>
    <t>NOEL SCHOOL</t>
  </si>
  <si>
    <t>CENTRAL BOARD OF SECONDARY EDUCATION</t>
  </si>
  <si>
    <t>2019-May</t>
  </si>
  <si>
    <t>2020-Jul</t>
  </si>
  <si>
    <t>SMT. MAHERBANU COLLEGE OF SCIENCE AND COMMERCE</t>
  </si>
  <si>
    <t>MAHARASHTRA STATE BOARD OF SECONDARY AND HIGHER SECONDARY EDUCATION</t>
  </si>
  <si>
    <t>2021-Jun</t>
  </si>
  <si>
    <t>2022-Mar</t>
  </si>
  <si>
    <t>MS Office,MS Excel,Python,Wordpress</t>
  </si>
  <si>
    <t>A RAY OF HOPE CHARITABLE TRUST | INTERN, COMMUNITY ENGAGEMENT | PUNE, MAHARASHTRA | Jun 2024 | Jul 2024 | 4 Weeks</t>
  </si>
  <si>
    <t>Sardar Unity Trinity Quiz- Samriddh Bharat
Yoga and Positive Psychology for Managing Career and Life
Interactive Skills
Business Writing
Maharashtra State Certificate in Information Technology
Improve Buisness Performance with Microsoft Forms
Fundamentals of Management</t>
  </si>
  <si>
    <t>Verified</t>
  </si>
  <si>
    <t>P2367001</t>
  </si>
  <si>
    <t>TANISHQ</t>
  </si>
  <si>
    <t>SURESH</t>
  </si>
  <si>
    <t>WAKDE</t>
  </si>
  <si>
    <t>Tanishq Suresh Wakde</t>
  </si>
  <si>
    <t>tanishqwakde033@gmail.com</t>
  </si>
  <si>
    <t>p2367001@student.nicmar.ac.in</t>
  </si>
  <si>
    <t>Male</t>
  </si>
  <si>
    <t>09-Sep-2005</t>
  </si>
  <si>
    <t>ENGLISH, HINDI AND MARATHI</t>
  </si>
  <si>
    <t>B+ve</t>
  </si>
  <si>
    <t>4808 4259 2236</t>
  </si>
  <si>
    <t>SURESH LAHANUJI WAKDE</t>
  </si>
  <si>
    <t>TECHNICIAN, NPCIL</t>
  </si>
  <si>
    <t>RUPALI SURESH WAKDE</t>
  </si>
  <si>
    <t>HOUSEWIFE</t>
  </si>
  <si>
    <t>TYPE-3, 39 K ANUPRATAP COLONY, RAWATBHATA, RAJASTHAN, VIA KOTA</t>
  </si>
  <si>
    <t>Kota</t>
  </si>
  <si>
    <t>Rajasthan</t>
  </si>
  <si>
    <t>ATOMIC ENERGY CENTRAL SCHOOL NO-4, RAWATBHATA, RAJ</t>
  </si>
  <si>
    <t>CBSE RAWATBHATA, RAJASTHAN</t>
  </si>
  <si>
    <t>2020-Apr</t>
  </si>
  <si>
    <t>2021-Aug</t>
  </si>
  <si>
    <t>ATOMIC ENERGY CENTRAL SCHOOL NO-3, RAWATBHATA, RAJ</t>
  </si>
  <si>
    <t>2022-Apr</t>
  </si>
  <si>
    <t>2023-May</t>
  </si>
  <si>
    <t>MS Office,Python (Beginner)</t>
  </si>
  <si>
    <t>Charbhuja Muktidham Evam Paryavaran Vikas Samiti, Rawatbhata | Volunteer | Rawatbhata, Rajasthan | Jun 2024 | Jul 2024 | 3 Weeks
Blubrick Realty | Intern Executive (Pre- Sales) | 626, Vision One Office Towers, Near Decathlon, Vision One Mall, Tathawade, PCMC-411033 | May 2025 | Jul 2025 | 8 Weeks</t>
  </si>
  <si>
    <t>P2367002</t>
  </si>
  <si>
    <t>DHRUV</t>
  </si>
  <si>
    <t>SANDIPANI</t>
  </si>
  <si>
    <t>GAIKWAD</t>
  </si>
  <si>
    <t>Dhruv Sandipani Gaikwad</t>
  </si>
  <si>
    <t>gaikwaddhruv657@gmail.com</t>
  </si>
  <si>
    <t>p2367002@student.nicmar.ac.in</t>
  </si>
  <si>
    <t>21-Jan-2005</t>
  </si>
  <si>
    <t>ENGLISH, MARATHI, HINDI</t>
  </si>
  <si>
    <t>other</t>
  </si>
  <si>
    <t>4882 8109 0081</t>
  </si>
  <si>
    <t>VETERINARY DOCTOR</t>
  </si>
  <si>
    <t>RUPANJALI</t>
  </si>
  <si>
    <t>HEAD OF DEPARTMENT (EDUCATIONAL INSTITUTE)</t>
  </si>
  <si>
    <t>405, Chintamani Swaroop Behind Chintamani Dnyanpeeth, Ambegaon Pathar.</t>
  </si>
  <si>
    <t>NAVSAHYADRI GURUKUL ENGLISH MEDIUM SCHOOL, NAIGAON</t>
  </si>
  <si>
    <t>SECONDARY AND HIGHER SECONDARY EDUCATION, PUNE</t>
  </si>
  <si>
    <t>2019-Jun</t>
  </si>
  <si>
    <t>SYMBIOSIS COLLEGE OF ARTS AND COMMERCE</t>
  </si>
  <si>
    <t>2021-Sep</t>
  </si>
  <si>
    <t>2023-Jun</t>
  </si>
  <si>
    <t>MS Office,MS Excel,Analytical Thinking,Leadership &amp; Teamwork</t>
  </si>
  <si>
    <t>Brickfolio Pvt. Ltd | Digital Marketing Intern | Pune | May 2025 | Jul 2025 | 8 Weeks</t>
  </si>
  <si>
    <t>P2367003</t>
  </si>
  <si>
    <t>OM</t>
  </si>
  <si>
    <t>RAHUL</t>
  </si>
  <si>
    <t>MARULKAR</t>
  </si>
  <si>
    <t>Om Rahul Marulkar</t>
  </si>
  <si>
    <t>ommarulkar@gmail.com</t>
  </si>
  <si>
    <t>p2367003@student.nicmar.ac.in</t>
  </si>
  <si>
    <t>20-Aug-2004</t>
  </si>
  <si>
    <t>Marathi</t>
  </si>
  <si>
    <t>3922 8844 0998</t>
  </si>
  <si>
    <t>RAHUL MARULKAR</t>
  </si>
  <si>
    <t>SELF EMPLOYED</t>
  </si>
  <si>
    <t>SHWETA MARULKAR</t>
  </si>
  <si>
    <t>755 Kasba Peth, Opp Sattoti Police Station, Rajas Apt, Flat No.201, Pune</t>
  </si>
  <si>
    <t>MILLENNIUM NATIONAL SCHOOL</t>
  </si>
  <si>
    <t>CBSE PUNE MAHARASHTRA</t>
  </si>
  <si>
    <t>2019-Apr</t>
  </si>
  <si>
    <t>KALMADI SHAMARAO HIGH SCHOOL AND JR COLLEGE</t>
  </si>
  <si>
    <t>HSE PUNE MAHARASHTRA</t>
  </si>
  <si>
    <t>2021-Dec</t>
  </si>
  <si>
    <t>2023-Feb</t>
  </si>
  <si>
    <t>other,Leadership,MS Excel,Communication skills,Teamwork</t>
  </si>
  <si>
    <t>Social Responsibility | Volunteer  | Pune | Jun 2024 | Jul 2024 | 4 Weeks
Blubrick Reality | Sales Executive | Punr | May 2025 | Jul 2025 | 8 Weeks</t>
  </si>
  <si>
    <t>P2367004</t>
  </si>
  <si>
    <t>ISHITA</t>
  </si>
  <si>
    <t>SHAKTI</t>
  </si>
  <si>
    <t>Ishita Shakti</t>
  </si>
  <si>
    <t>ishitashakti24@gmail.com</t>
  </si>
  <si>
    <t>p2367004@student.nicmar.ac.in</t>
  </si>
  <si>
    <t>24-Apr-2005</t>
  </si>
  <si>
    <t>ENGLISH, HINDI, MARATHI, FRENCH</t>
  </si>
  <si>
    <t>3236 7718 4576</t>
  </si>
  <si>
    <t>SHAKTI SOMU</t>
  </si>
  <si>
    <t>IT REGIONAL MANAGER</t>
  </si>
  <si>
    <t>ISHA SINHA</t>
  </si>
  <si>
    <t>SECONDARY TEACHER</t>
  </si>
  <si>
    <t>002/A2 Building._x000D_
The Rutu Estate. Patlipada._x000D_
Ghodbundar Road, Thane (W)</t>
  </si>
  <si>
    <t>Thane</t>
  </si>
  <si>
    <t>UNIVERSAL HIGH SCHOOL</t>
  </si>
  <si>
    <t>THANE/MAHARASHTRA</t>
  </si>
  <si>
    <t>2020-May</t>
  </si>
  <si>
    <t>MS Office</t>
  </si>
  <si>
    <t>AKSHAR PAAUL NGO | INTERN | SR. NO. 97/8, KOTHRUD DEPOT, C-2/10, DHANLAXMI PARK, PAUD ROAD, BHUSARI COLONY, PUNE, MAHARASHTRA 411038 | Jun 2024 | Jul 2024 | 4 Weeks
SHREE RAMESHWAR GLASS GLAZING LLP | PRODUCTION COORDINATION INTERN | EARTH RESIDENCY, A-702, D.N. DUBEY ROAD, RATAN NAGAR, DAHISAR (E), MUMBAI- 400068, INDIA | May 2025 | Jul 2025 | 7 Weeks</t>
  </si>
  <si>
    <t>Marathi
French
German-1
Karate</t>
  </si>
  <si>
    <t>P2367005</t>
  </si>
  <si>
    <t>SHIVIKA</t>
  </si>
  <si>
    <t>SAXENA</t>
  </si>
  <si>
    <t>Shivika Saxena</t>
  </si>
  <si>
    <t>ashnashivi@gmail.com</t>
  </si>
  <si>
    <t>p2367005@student.nicmar.ac.in</t>
  </si>
  <si>
    <t>08-Mar-2005</t>
  </si>
  <si>
    <t>ENGLISH , HINDI</t>
  </si>
  <si>
    <t>3006 8047 9444</t>
  </si>
  <si>
    <t>KUMAR SAURABH</t>
  </si>
  <si>
    <t>VICE PRESIDENT @ SOCIETE GENERALE</t>
  </si>
  <si>
    <t>ANJU VARSHNEY</t>
  </si>
  <si>
    <t>TEACHER</t>
  </si>
  <si>
    <t>#1014 Tower 1, Andrina, Prestige Lakeside Habitat, Near Varthur Police Station , Whitefield</t>
  </si>
  <si>
    <t>Bangalore Urban</t>
  </si>
  <si>
    <t>Karnataka</t>
  </si>
  <si>
    <t>GATE NO 2, NICMAR UNIVERSITY, NEAR N.I.A ACADEMY, BANER, BALEWADI , PUNE</t>
  </si>
  <si>
    <t>DELHI PUBLIC SCHOOL BANGALORE EAST</t>
  </si>
  <si>
    <t>CBSE, BANGALORE, KARANTAKA</t>
  </si>
  <si>
    <t>2020-Mar</t>
  </si>
  <si>
    <t>2021-Mar</t>
  </si>
  <si>
    <t>SRI RAM GLOBAL SCHOOL (OMR)</t>
  </si>
  <si>
    <t>CBSE, BANGALORE, KARNATAKA</t>
  </si>
  <si>
    <t>2022-May</t>
  </si>
  <si>
    <t>MS Office,MAXQDA,MS-EXCEL,MS-PPT,ADOBE ILLUSTRATOR,PYTHON,MS -ACCESS</t>
  </si>
  <si>
    <t>AMERICAN INDIA FOUNDATION (AIF) | INTERN | BANGALORE | Jun 2024 | Jul 2024 | 4 Weeks
CloudSEK | Compliance Intern | Bangalore | May 2025 | Jul 2025 | 8 Weeks</t>
  </si>
  <si>
    <t>Qualitative Data Analysis using MAXQDA and Academic Writing
Ethical Use of AI Tools in Academic Writing and Research</t>
  </si>
  <si>
    <t>P2367007</t>
  </si>
  <si>
    <t>SARAH</t>
  </si>
  <si>
    <t>FATIMA</t>
  </si>
  <si>
    <t>SHEIKH</t>
  </si>
  <si>
    <t>Sarah Fatima Sheikh</t>
  </si>
  <si>
    <t>sarah.sheikhh15@gmail.com</t>
  </si>
  <si>
    <t>p2367007@student.nicmar.ac.in</t>
  </si>
  <si>
    <t>15-Apr-2004</t>
  </si>
  <si>
    <t>ENGLISH,HINDI,GUJARATI</t>
  </si>
  <si>
    <t>AB+ve</t>
  </si>
  <si>
    <t>5875 3219 1066</t>
  </si>
  <si>
    <t>LATE. JAVED AHMED</t>
  </si>
  <si>
    <t>N/A</t>
  </si>
  <si>
    <t>MRS. ANISA SHEIKH</t>
  </si>
  <si>
    <t>TEACHING</t>
  </si>
  <si>
    <t>A-40 Naushad Ali, _x000D_
Vardhaman Green Park _x000D_
80 Ft Road, Ashoka Garden _x000D_
Bhopal  _x000D_
462023</t>
  </si>
  <si>
    <t>Bhopal</t>
  </si>
  <si>
    <t>Madhya Pradesh</t>
  </si>
  <si>
    <t>CHANDERBALA MODI ACADEMY</t>
  </si>
  <si>
    <t>CBSE ANKLESHWAR,GUJARAT</t>
  </si>
  <si>
    <t>MS Office,Python,MySQL,MS Excel,Adobe Illustrator</t>
  </si>
  <si>
    <t>DAINIK BHASKAR CORPORATION LTD. | F&amp;A Intern | BHOPAL | May 2026 | Jul 2026 | 8 Weeks
DAINIK BHASKAR CORPORATION LTD. | FINANCE INTERN | BHOPAL | May 2025 | Jul 2025 | 8 Weeks
ARUSHI | INTERN | BHOPAL,MP | Jun 2024 | Jun 2024 | 3 Weeks</t>
  </si>
  <si>
    <t>French 1 PARLER DE SOI
French Exchanger</t>
  </si>
  <si>
    <t>P2367008</t>
  </si>
  <si>
    <t>Dhruv Rahul Gaikwad</t>
  </si>
  <si>
    <t>dhruvgaikwad9@gmail.com</t>
  </si>
  <si>
    <t>p2367008@student.nicmar.ac.in</t>
  </si>
  <si>
    <t>17-Nov-2004</t>
  </si>
  <si>
    <t>ENGLISH, HINDI, MARATHI</t>
  </si>
  <si>
    <t>A+ve</t>
  </si>
  <si>
    <t>2136 3355 9081</t>
  </si>
  <si>
    <t>RAHUL GAIKWAD</t>
  </si>
  <si>
    <t>BUSINESS OWNER</t>
  </si>
  <si>
    <t>MRUDULA GAIKWAD</t>
  </si>
  <si>
    <t>PRINCIPAL</t>
  </si>
  <si>
    <t>Bella Casa Society, Baner-Sus, Pune, 411021</t>
  </si>
  <si>
    <t>HIGH VISION INTERNATIONAL SCHOOL</t>
  </si>
  <si>
    <t>CBSE PUNE, MAHARASHTRA</t>
  </si>
  <si>
    <t>INDIRA NATIONAL SCHOOL</t>
  </si>
  <si>
    <t>2022-Jul</t>
  </si>
  <si>
    <t>other,Python,MS Access,MS Excel</t>
  </si>
  <si>
    <t>S. GAUTAM AND ASSOCIATES LLP | FINANCE INTERN | PUNE | May 2025 | Jul 2025 | 8 Weeks</t>
  </si>
  <si>
    <t>P2367009</t>
  </si>
  <si>
    <t>SHREYA</t>
  </si>
  <si>
    <t>ABHAY</t>
  </si>
  <si>
    <t>FIRAKE</t>
  </si>
  <si>
    <t>Shreya Abhay Firake</t>
  </si>
  <si>
    <t>shreya.firake@gmail.com</t>
  </si>
  <si>
    <t>p2367009@student.nicmar.ac.in</t>
  </si>
  <si>
    <t>21-Jun-2005</t>
  </si>
  <si>
    <t>English,Marathi,Hindi</t>
  </si>
  <si>
    <t>6792 7257 7256</t>
  </si>
  <si>
    <t>ABHAY FIRAKE</t>
  </si>
  <si>
    <t>BUSINESS</t>
  </si>
  <si>
    <t>MINAL FIRAKE</t>
  </si>
  <si>
    <t>ARCHITECT</t>
  </si>
  <si>
    <t>B - 604, Golden Trellis, Golden Street, Near Palazzo, Balewadi, Pune City, Pune, Maharashtra.</t>
  </si>
  <si>
    <t>NEW ERA HIGH SCHOOL PANCHGANI</t>
  </si>
  <si>
    <t>M.P. INTERNATIONAL SCHOOL AND JUNIOR COLLEGE</t>
  </si>
  <si>
    <t>HIGHER SECONDARY CLASS</t>
  </si>
  <si>
    <t>2021-Nov</t>
  </si>
  <si>
    <t>MS Office,Python,Adobe Illustrator</t>
  </si>
  <si>
    <t>Bal Kalyan Sanstha | Intern  | Aundh,Pune | Jun 2024 | Jul 2024 | 4 Weeks
Capri Global Capital Ltd. | Intern - Credit - CF  | Fergusson College Road,Pune  | May 2025 | Jul 2025 | 8 Weeks</t>
  </si>
  <si>
    <t>French 1</t>
  </si>
  <si>
    <t>P2367010</t>
  </si>
  <si>
    <t>ARPAN</t>
  </si>
  <si>
    <t>BHATTACHARYYA</t>
  </si>
  <si>
    <t>Arpan Bhattacharyya</t>
  </si>
  <si>
    <t>arpanb1729@gmail.com</t>
  </si>
  <si>
    <t>p2367010@student.nicmar.ac.in</t>
  </si>
  <si>
    <t>12-Sep-2005</t>
  </si>
  <si>
    <t>English,Hindi,Bengali</t>
  </si>
  <si>
    <t>7914 2083 6829</t>
  </si>
  <si>
    <t>PANKOJ KUMAR BHATTACHARYYA</t>
  </si>
  <si>
    <t>MANAGER</t>
  </si>
  <si>
    <t>SUSHMITA BHATTACHARYYA</t>
  </si>
  <si>
    <t>HOMEMAKER</t>
  </si>
  <si>
    <t>D3, Finolex Housing Colony, Zadgaon</t>
  </si>
  <si>
    <t>Ratnagiri</t>
  </si>
  <si>
    <t>DELHI PUBLIC SCHOOL, BOPAL</t>
  </si>
  <si>
    <t>CENTRAL BOARD OF SECONDARY EDUCATION, AHMEDABAD</t>
  </si>
  <si>
    <t>2021-Jul</t>
  </si>
  <si>
    <t>MS Office,Python,SQL,HTML,CSS</t>
  </si>
  <si>
    <t>Mukul Madhav Foundation (CSR of Finolex) | CSR Intern | Ratnagiri, Maharastra | Jun 2024 | Jun 2024 | 3 Weeks
NSE Clearings Limited | Business Analyst Intern | Mumbai | May 2025 | Jul 2025 | 7 Weeks</t>
  </si>
  <si>
    <t>Responsive Web Design
SWAYAM Proficiency Course in French</t>
  </si>
  <si>
    <t>P2367011</t>
  </si>
  <si>
    <t>SUNRUT</t>
  </si>
  <si>
    <t>HARSHVARDHAN</t>
  </si>
  <si>
    <t>NANOTI</t>
  </si>
  <si>
    <t>Sunrut Harshvardhan Nanoti</t>
  </si>
  <si>
    <t>sunrutnanoti@gmail.com</t>
  </si>
  <si>
    <t>p2367011@student.nicmar.ac.in</t>
  </si>
  <si>
    <t>21-Nov-2004</t>
  </si>
  <si>
    <t>English, Marathi, Hindi</t>
  </si>
  <si>
    <t>2779 2206 3169</t>
  </si>
  <si>
    <t>HARSHVARDHAN NANOTI</t>
  </si>
  <si>
    <t>LAWYER</t>
  </si>
  <si>
    <t>MANJUSHA NANOTI</t>
  </si>
  <si>
    <t>202, Abhinav Residency, B1, Laxmi Nagar, Nagpur</t>
  </si>
  <si>
    <t>Nagpur</t>
  </si>
  <si>
    <t>SCHOOL OF SCHOLARS</t>
  </si>
  <si>
    <t>CENTRAL BOARD OF SECONDARY EDUCATION, NAGPUR, MAHARSHTRA</t>
  </si>
  <si>
    <t>DHANWATE NATIONAL COLLEGE</t>
  </si>
  <si>
    <t>MAHARASHTRA STATE BOARD OF SECONDARY AND HIGHER  SECONDARY EDUCATION, PUNE, MAHARSHTRA</t>
  </si>
  <si>
    <t>other,Generative AI Tools</t>
  </si>
  <si>
    <t>RECEIVABLES EXCHANGE OF INDIA LIMITED | INTERN | MUMBAI | May 2025 | Jul 2025 | 8 Weeks</t>
  </si>
  <si>
    <t>P2367012</t>
  </si>
  <si>
    <t>SHREYA JAISWAL</t>
  </si>
  <si>
    <t>SHYAMASRE</t>
  </si>
  <si>
    <t>JAISWAL</t>
  </si>
  <si>
    <t>Shreya Jaiswal Shyamasre Jaiswal</t>
  </si>
  <si>
    <t>shrej2604@gmail.com</t>
  </si>
  <si>
    <t>p2367012@student.nicmar.ac.in</t>
  </si>
  <si>
    <t>26-Apr-2004</t>
  </si>
  <si>
    <t>Hindi,English,Marathi</t>
  </si>
  <si>
    <t>7396 4131 7218</t>
  </si>
  <si>
    <t>SHYAMASRE JAISWAL</t>
  </si>
  <si>
    <t>DOCTOR</t>
  </si>
  <si>
    <t>MEENA JAISWAL</t>
  </si>
  <si>
    <t>Plot No. 34, Tapovan Road, Behind Sadguru Tower,savedi ,Ahmednagar</t>
  </si>
  <si>
    <t>Ahmednagar</t>
  </si>
  <si>
    <t>KENDRIYA VIDYALAYA KARIAPPA ROAD AHMEDNAGAR</t>
  </si>
  <si>
    <t>DR. BALASAHEB VIKHE PATIL JUNIOR COLLEGE</t>
  </si>
  <si>
    <t>other,Adobe Illustrator,Ms excel,Canva,Lightroom,ms access,Ms powerpoint,Ms word</t>
  </si>
  <si>
    <t>BALGHAR PRAKALPH | SOCIAL WORK INTERN | AHMEDNAGAR, MAHARASHTRA | Jun 2024 | Jun 2024 | 4 Weeks
YES MONEY SERVICES | INTERN  | AHMEDNAGAR, MAHARASHTRA  | May 2025 | Jul 2025 | 8 Weeks</t>
  </si>
  <si>
    <t>P2367013</t>
  </si>
  <si>
    <t>MUKTASREE</t>
  </si>
  <si>
    <t>DAS</t>
  </si>
  <si>
    <t>Muktasree Das</t>
  </si>
  <si>
    <t>muktasreedas09@gmail.com</t>
  </si>
  <si>
    <t>p2367013@student.nicmar.ac.in</t>
  </si>
  <si>
    <t>09-Mar-2006</t>
  </si>
  <si>
    <t>ENGLISH HINDI BENGALI</t>
  </si>
  <si>
    <t>8021 0969 2985</t>
  </si>
  <si>
    <t>MONOJ DAS</t>
  </si>
  <si>
    <t>MOON MOON DAS</t>
  </si>
  <si>
    <t>HOME MAKER</t>
  </si>
  <si>
    <t>2/167 A Rupniketan Kalakendra , Regent Estate</t>
  </si>
  <si>
    <t>Kolkata</t>
  </si>
  <si>
    <t>West Bengal</t>
  </si>
  <si>
    <t>NICMAR UNIVERSITY, BANER, BALEWADI</t>
  </si>
  <si>
    <t>G.D.BIRLA CENTRE FOR EDUCATION</t>
  </si>
  <si>
    <t>ICSE KOLKATA</t>
  </si>
  <si>
    <t>ISC KOLKATA</t>
  </si>
  <si>
    <t>MS Office,ADOBE ILLUSTRATOR,VISUAL STUDIO CODE,CANVA,BlueJ,MS Excel,PowerPoint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</si>
  <si>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</si>
  <si>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Dance Utsaav Completition Certificate
Senior Choreo Utsaav Competition
Student Ambassador
Junior Choreo Utsaav Competition</t>
  </si>
  <si>
    <t>P2367014</t>
  </si>
  <si>
    <t>ANAGHA</t>
  </si>
  <si>
    <t>KUMAR</t>
  </si>
  <si>
    <t>PEDDI</t>
  </si>
  <si>
    <t>Anagha Kumar Peddi</t>
  </si>
  <si>
    <t>peddianagha888@gmail.com</t>
  </si>
  <si>
    <t>p2367014@student.nicmar.ac.in</t>
  </si>
  <si>
    <t>13-Jan-2005</t>
  </si>
  <si>
    <t>ENGLISH, HINDI, TELUGU</t>
  </si>
  <si>
    <t>Singing,Organizing,Learning Languages,Travelling,Interior Designing</t>
  </si>
  <si>
    <t>9082 2225 1112</t>
  </si>
  <si>
    <t>KUMAR PEDDI</t>
  </si>
  <si>
    <t>BUSINESSMAN</t>
  </si>
  <si>
    <t>SHARADA PEDDI</t>
  </si>
  <si>
    <t>N3 CIDCO Plot No. 297, Above Central Bank Of India</t>
  </si>
  <si>
    <t>Aurangabad</t>
  </si>
  <si>
    <t>NICMAR UNIVERISTY, GATE NO.2  BANER, BALEWADI,</t>
  </si>
  <si>
    <t>CAMBRIDGE SCHOOL</t>
  </si>
  <si>
    <t>ICSE, AURANGABAD, MAHARASHTRA</t>
  </si>
  <si>
    <t>RJ INTERNATIONAL</t>
  </si>
  <si>
    <t>STATE BOARD, AURANGABAD, MAHARASHTRA</t>
  </si>
  <si>
    <t>2021-May</t>
  </si>
  <si>
    <t>MS Office,MS Excel,MS Powerpoint,Visual Studio Code,Canva</t>
  </si>
  <si>
    <t>SAVITRIBAI PHULE MAHILA EKATMA SAMAJ MANDAL | INTERN | AURANGABAD | Jun 2024 | Jul 2024 | 4 Weeks
NIWAS HOUSING FINANCE PVT. LTD. | CREDIT INTERN  | AURANGABAD | May 2025 | Jul 2025 | 8 Weeks</t>
  </si>
  <si>
    <t>Student Ambassador Course</t>
  </si>
  <si>
    <t>P2367016</t>
  </si>
  <si>
    <t>ADVAIT</t>
  </si>
  <si>
    <t>PRASHANT</t>
  </si>
  <si>
    <t>DESHPANDE</t>
  </si>
  <si>
    <t>Advait Prashant Deshpande</t>
  </si>
  <si>
    <t>deshpandeadvait13@gmail.com</t>
  </si>
  <si>
    <t>p2367016@student.nicmar.ac.in</t>
  </si>
  <si>
    <t>13-May-2005</t>
  </si>
  <si>
    <t>Reading Books,Listening Music</t>
  </si>
  <si>
    <t>A-ve</t>
  </si>
  <si>
    <t>9479 5175 6766</t>
  </si>
  <si>
    <t>PRASHANT RENUKADAS DESHPANDE</t>
  </si>
  <si>
    <t>CONSULTANT</t>
  </si>
  <si>
    <t>MRUNALINI PRASHANT DESHPANDE</t>
  </si>
  <si>
    <t>151, Near Angels Paradise School, Samarth Nagar.</t>
  </si>
  <si>
    <t>ORCHIDS THE INTERNATIONAL SCHOOL</t>
  </si>
  <si>
    <t>CBSE THANE/MAHARASHTRA</t>
  </si>
  <si>
    <t>NATH VALLEY SCHOOL</t>
  </si>
  <si>
    <t>CBSE AURANGABAD/MAHARASHTRA</t>
  </si>
  <si>
    <t>Savitribai Phule Mahila Ekatma Samaj Mandal | Intern | Aurangabad | Jun 2024 | Jun 2024 | 4 Weeks
Niwas Housing Finance Pvt Ltd | Credit Intern | Plot no 22, Gurukurpa housing society, Shahnurwadi village, Chhatrapati Sambhaji Nagar, Maharashtra, 431003 | May 2025 | Jul 2025 | 8 Weeks</t>
  </si>
  <si>
    <t>NPTEL Online Certification  German - I</t>
  </si>
  <si>
    <t>P2367017</t>
  </si>
  <si>
    <t>ARYAN</t>
  </si>
  <si>
    <t>PANDEY</t>
  </si>
  <si>
    <t>Aryan Pandey</t>
  </si>
  <si>
    <t>pandeyaryan0012@gmail.com</t>
  </si>
  <si>
    <t>p2367017@student.nicmar.ac.in</t>
  </si>
  <si>
    <t>18-Aug-2003</t>
  </si>
  <si>
    <t>ENGLISH, HINDI</t>
  </si>
  <si>
    <t>7321 7816 8039</t>
  </si>
  <si>
    <t>BINAY KUMAR PANDEY</t>
  </si>
  <si>
    <t>SERVICE</t>
  </si>
  <si>
    <t>JOSNI PANDEY</t>
  </si>
  <si>
    <t>PRIVATE PRACTICE</t>
  </si>
  <si>
    <t>A-2 Param Manoram Kunj B-145, Buddha Colony, Near Chowdhary Market</t>
  </si>
  <si>
    <t>Patna</t>
  </si>
  <si>
    <t>Bihar</t>
  </si>
  <si>
    <t>POST OFFICE, 25/1, GATE NO-2, NICMAR UNIVERSITY, N.I.A, BALEWADI RD, RAM NAGAR, BANER,</t>
  </si>
  <si>
    <t>LOYOLA HIGH SCHOOL, KURJI, PATNA-10</t>
  </si>
  <si>
    <t>2018-May</t>
  </si>
  <si>
    <t>State Institute of Health and Family Welfare | Intern | Patna | Jun 2024 | Jul 2024 | 4 Weeks
HONDA MOTORCYCLE &amp; SCOOTERS INDIA PVT. LTD. | INTERN | TAPUKARA | May 2025 | Jul 2025 | 7 Weeks</t>
  </si>
  <si>
    <t>P2367018</t>
  </si>
  <si>
    <t>KANAV</t>
  </si>
  <si>
    <t>SINGH</t>
  </si>
  <si>
    <t>Kanav Singh</t>
  </si>
  <si>
    <t>realkanavv@gmail.com</t>
  </si>
  <si>
    <t>p2367018@student.nicmar.ac.in</t>
  </si>
  <si>
    <t>20-Sep-2004</t>
  </si>
  <si>
    <t>English,Hindi</t>
  </si>
  <si>
    <t>7555 0379 8218</t>
  </si>
  <si>
    <t>MR.DEVESH KUMAR</t>
  </si>
  <si>
    <t>SERVICE(PRIVATE)</t>
  </si>
  <si>
    <t>MRS.POOJA SINGH</t>
  </si>
  <si>
    <t>38, New Sector E, Firoz Gandhi Colony, Aliganj, Lucknow_x000D_
House</t>
  </si>
  <si>
    <t>Lucknow</t>
  </si>
  <si>
    <t>Uttar Pradesh</t>
  </si>
  <si>
    <t>RANI LAXMI BAI MEMORIAL SCHOOL, SECTOR-3, VIKAS NAGAR, LUCKNOW</t>
  </si>
  <si>
    <t>CENTRAL BOARD OF SECONDARY EDUCATION (LUCKNOW,UTTAR PRADESH)</t>
  </si>
  <si>
    <t>CENTRAL BOARD OF SECONDARY EDUCATION (LUCKNOW, UTTAR PRADESH)</t>
  </si>
  <si>
    <t>MS Office,PYTHON,ADOBE ILLUSTRATOR,ADOBE PHOTOSHOP,CANVA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</si>
  <si>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</si>
  <si>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Course On Computer Basics
Student Ambassador</t>
  </si>
  <si>
    <t>P2367019</t>
  </si>
  <si>
    <t>HRUSHIKESH</t>
  </si>
  <si>
    <t>AJAY</t>
  </si>
  <si>
    <t>CHAUDHARI</t>
  </si>
  <si>
    <t>Hrushikesh Ajay Chaudhari</t>
  </si>
  <si>
    <t>hrushichaudhari21@gmail.com</t>
  </si>
  <si>
    <t>p2367019@student.nicmar.ac.in</t>
  </si>
  <si>
    <t>21-Nov-2005</t>
  </si>
  <si>
    <t>english, marathi, hindi</t>
  </si>
  <si>
    <t>7451 3569 7590</t>
  </si>
  <si>
    <t>AJAY CHAUDHARI</t>
  </si>
  <si>
    <t>CIVIL ENGINEER</t>
  </si>
  <si>
    <t>ANURADHA CHAUDHARI</t>
  </si>
  <si>
    <t>102, Ujwal Regalia Beside Prabhavee Tech Park Baner, Pune - 411045</t>
  </si>
  <si>
    <t>Pending</t>
  </si>
  <si>
    <t>P2367020</t>
  </si>
  <si>
    <t>DEVANSH</t>
  </si>
  <si>
    <t>GAUR</t>
  </si>
  <si>
    <t>Devansh Gaur</t>
  </si>
  <si>
    <t>gaurdevansh04@gmail.com</t>
  </si>
  <si>
    <t>p2367020@student.nicmar.ac.in</t>
  </si>
  <si>
    <t>6537 3952 4438</t>
  </si>
  <si>
    <t>MANEESH GAUR</t>
  </si>
  <si>
    <t>PRIVATE SERVICE</t>
  </si>
  <si>
    <t>POORVA GAUR</t>
  </si>
  <si>
    <t>D-702 ,AMRAPALI EDEN PARK, F 27 SECTOR-50,NOIDA UTTAR PRADESH 201301</t>
  </si>
  <si>
    <t>Gautam Buddha Nagar</t>
  </si>
  <si>
    <t>RYAN INTERNATIONAL SCH SECT-39 NOIDA G B NGR UP</t>
  </si>
  <si>
    <t>CENTRAL BOARD OF SECONDARY EDUCATION.(NOIDA, UTTAR PRADESH)</t>
  </si>
  <si>
    <t>2023-Mar</t>
  </si>
  <si>
    <t>Indo-Global Social Service Society | Intern | H6QH+G6M, Bhishma Pitamah Marg, Gokalpuri, Institutional Area, Lodi Colony, New Delhi, Delhi 110003 | Jun 2024 | Jul 2024 | 3 Weeks
ORIX CORPORATION INDIA LIMITED | INTERN | D-71/2, RAMA RD, MOTI NAGAR, BLOCK B, BLOCK C, NAJAFGARH ROAD INDUSTRIAL AREA, NEW DELHI, DELHI, 110015, INDIA | May 2025 | Jul 2025 | 8 Weeks</t>
  </si>
  <si>
    <t>Beginner to Pro in Excel: Financial Modeling and Valuation
The Complete Python Bootcamp From Zero to Hero in Python
German</t>
  </si>
  <si>
    <t>P2367021</t>
  </si>
  <si>
    <t>LAAVANYA</t>
  </si>
  <si>
    <t>SRIVASTAV</t>
  </si>
  <si>
    <t>Laavanya Srivastav</t>
  </si>
  <si>
    <t>laavanyasrivastav@gmail.com</t>
  </si>
  <si>
    <t>p2367021@student.nicmar.ac.in</t>
  </si>
  <si>
    <t>25-Mar-2005</t>
  </si>
  <si>
    <t>English, Hindi</t>
  </si>
  <si>
    <t>2367 1584 1904</t>
  </si>
  <si>
    <t>R K SHRIVASTAVA</t>
  </si>
  <si>
    <t>SERVICE (PRIVATE)</t>
  </si>
  <si>
    <t>PRATIMA SRIVASTAVA</t>
  </si>
  <si>
    <t>C2/10, Godrej Park, Godrej Hill, Khadakpada, Kalyan West</t>
  </si>
  <si>
    <t>STELLA MARIS INTER COLLEGE</t>
  </si>
  <si>
    <t>ICSE, LUCKNOW, UTTAR PRADESH</t>
  </si>
  <si>
    <t>ST. TERESA'S COLLEGE</t>
  </si>
  <si>
    <t>ISC, LUCKNOW, UTTAR PRADESH</t>
  </si>
  <si>
    <t>MS Office,Python,Canva,Adobe Illustrator,Social Media Co-Ordinator of Genesis Club</t>
  </si>
  <si>
    <t>Sankalp Foundation | Intern | Thane | Jun 2024 | Jun 2024 | 3 Weeks
Receivables Exchange of India (RXIL) | Hr Intern | Kanjurmarg, Mumbai, Maharashtra | May 2025 | Jul 2025 | 8 Weeks</t>
  </si>
  <si>
    <t>BSLÂ­001: Basics of Spanish Language and CultureÂ­ - I</t>
  </si>
  <si>
    <t>P2367022</t>
  </si>
  <si>
    <t>ANSHIKA</t>
  </si>
  <si>
    <t>SRIVASTAVA</t>
  </si>
  <si>
    <t>Anshika Srivastava</t>
  </si>
  <si>
    <t>anshika.kanha1212@gmail.com</t>
  </si>
  <si>
    <t>p2367022@student.nicmar.ac.in</t>
  </si>
  <si>
    <t>12-Dec-2005</t>
  </si>
  <si>
    <t>ENGLISH,HINDI</t>
  </si>
  <si>
    <t>2461 3366 7532</t>
  </si>
  <si>
    <t>AVINASH SRIVASTAVA</t>
  </si>
  <si>
    <t>FINANCIAL ADVISER</t>
  </si>
  <si>
    <t>NIDHI SRIVASTAVA</t>
  </si>
  <si>
    <t>73,Amrapali Residency Novino Tarsali Road</t>
  </si>
  <si>
    <t>Vadodara</t>
  </si>
  <si>
    <t>Gujarat</t>
  </si>
  <si>
    <t>KENDRIYA VIDYALAYA MALANJKHAND</t>
  </si>
  <si>
    <t>CBSE MALANJKHAND MADHYA PRADESH</t>
  </si>
  <si>
    <t>MS Office,Visual studio code,Python,Canva,Adobe illustrator</t>
  </si>
  <si>
    <t>Martial arts -Karate
Technikala annual fest
Community services</t>
  </si>
  <si>
    <t>p2367023</t>
  </si>
  <si>
    <t>AKSHAT</t>
  </si>
  <si>
    <t>JAIN</t>
  </si>
  <si>
    <t>Akshat Jain</t>
  </si>
  <si>
    <t>akashakshat122@gmail.com</t>
  </si>
  <si>
    <t>p2367023@student.nicmar.ac.in</t>
  </si>
  <si>
    <t>14-Dec-2005</t>
  </si>
  <si>
    <t>HINDI, ENGLISH</t>
  </si>
  <si>
    <t>4852 9299 0757</t>
  </si>
  <si>
    <t>MAHENDRA JAIN</t>
  </si>
  <si>
    <t>RASHMI JAIN</t>
  </si>
  <si>
    <t>HOUSE WIFE</t>
  </si>
  <si>
    <t>1204, Celestial Comfort Condominium , GH-27 , Sector-4 , Vaishali , Ghaziabad</t>
  </si>
  <si>
    <t>Ghaziabad</t>
  </si>
  <si>
    <t>ST.TERESA SCHOOL</t>
  </si>
  <si>
    <t>2021-Apr</t>
  </si>
  <si>
    <t>2023-Apr</t>
  </si>
  <si>
    <t>P2367024</t>
  </si>
  <si>
    <t>SOWMITRI SHARMA</t>
  </si>
  <si>
    <t>MALLADI</t>
  </si>
  <si>
    <t>Sowmitri Sharma Malladi</t>
  </si>
  <si>
    <t>sarma.sowmi3@gmail.com</t>
  </si>
  <si>
    <t>p2367024@student.nicmar.ac.in</t>
  </si>
  <si>
    <t>05-Oct-2005</t>
  </si>
  <si>
    <t>TELUGU,HINDI,ENGLISH</t>
  </si>
  <si>
    <t>2731 4284 2980</t>
  </si>
  <si>
    <t>CHANDRASEKHAR MALLADI</t>
  </si>
  <si>
    <t>MEDICAL REPRESENTATIVE</t>
  </si>
  <si>
    <t>SAILAJA DEVI LANKA</t>
  </si>
  <si>
    <t>25/133,Near Telephone Exchange ,R R Peta, Nuzvid.</t>
  </si>
  <si>
    <t>Eluru</t>
  </si>
  <si>
    <t>Andhra Pradesh</t>
  </si>
  <si>
    <t>12485-RAVINDRA BHARATHI SCHOOL</t>
  </si>
  <si>
    <t>BOARD OF SECONDARY EDUCATION ANDHRA PRADESH</t>
  </si>
  <si>
    <t>SRI SARADA JUNIOR COLLEGE</t>
  </si>
  <si>
    <t>BOARD OF INTERMEDIATE  EDUCATION ANDHRA PRADESH.</t>
  </si>
  <si>
    <t>MS Office,Adobe Illustrator,Python,sql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</si>
  <si>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</si>
  <si>
    <t>Design Thinking and Community-Based Design
Diploma in Computer Application</t>
  </si>
  <si>
    <t>P2367025</t>
  </si>
  <si>
    <t>RITUJA</t>
  </si>
  <si>
    <t>SAHU</t>
  </si>
  <si>
    <t>Rituja Sahu</t>
  </si>
  <si>
    <t>ritujasahu04@gmail.com</t>
  </si>
  <si>
    <t>p2367025@student.nicmar.ac.in</t>
  </si>
  <si>
    <t>04-Oct-2005</t>
  </si>
  <si>
    <t>English and Hindi</t>
  </si>
  <si>
    <t>4771 8792 2943</t>
  </si>
  <si>
    <t>NEERAJ SAHU</t>
  </si>
  <si>
    <t>NEELAM SAHU</t>
  </si>
  <si>
    <t>HOUSEMAKER</t>
  </si>
  <si>
    <t>J3 Meheranchal, Radha Gali Kachnar City, Vijay Nagar</t>
  </si>
  <si>
    <t>Jabalpur</t>
  </si>
  <si>
    <t>MOUNT LITERA ZEE SCHOOL</t>
  </si>
  <si>
    <t>CENTRAL BOARD OF SECONDARY EDUCATION JABALPUR</t>
  </si>
  <si>
    <t>STEMFIELD INTERNATIONAL SCHOOL</t>
  </si>
  <si>
    <t>2023-Aug</t>
  </si>
  <si>
    <t>other,MS excell,MS powerpoint,Python</t>
  </si>
  <si>
    <t>P2367028</t>
  </si>
  <si>
    <t>SEJAL</t>
  </si>
  <si>
    <t>SANTOSH</t>
  </si>
  <si>
    <t>JAGTAP</t>
  </si>
  <si>
    <t>Sejal Santosh Jagtap</t>
  </si>
  <si>
    <t>ssjagtap04@gmail.com</t>
  </si>
  <si>
    <t>p2367028@student.nicmar.ac.in</t>
  </si>
  <si>
    <t>19-May-2006</t>
  </si>
  <si>
    <t>English, Hindi , Marathi ,French</t>
  </si>
  <si>
    <t>8685 0061 3015</t>
  </si>
  <si>
    <t>PVT SERVICE</t>
  </si>
  <si>
    <t>SUPRIYA</t>
  </si>
  <si>
    <t>Flat No. A8, NS Residency, Sambhajinagar, Near Railkar Hospital, Kadam Wakwasti, Lonikalbhor</t>
  </si>
  <si>
    <t>INNOVERA SCHOOL LONIKALBHOR</t>
  </si>
  <si>
    <t>CBSE LONIKALBHOR PUNE MAHARASHTRA</t>
  </si>
  <si>
    <t>J.K. COLLEGE OF SCIENCE, COMMERCE AND ARTS</t>
  </si>
  <si>
    <t>MAHARASHTRA STATE BOARD OF SECONDARY AND HIGHER SECONDARY EDUCATION, PUNE</t>
  </si>
  <si>
    <t>2022-Jun</t>
  </si>
  <si>
    <t>MS Office,Python,Canva,Adobe Illustrator</t>
  </si>
  <si>
    <t>TARA MOBILE CRECHES PUNE | INTERN | PUNE | Jun 2024 | Jul 2024 | 4 Weeks
GODREJ PROPERTIES LIMITED | SALES INTERN | GODREJ RIVERGREENS PROJECT OFFICE - MANJARI BUDRUK IN AWHALWADI, PUNE, | May 2025 | Jul 2025 | 8 Weeks</t>
  </si>
  <si>
    <t>BFLI 001: PARLER DE SOI / Talking About Oneself (French)
BFLIÂ­002: FRENCH Exchanger / Interactions (French)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</si>
</sst>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201004_421385.jpg" TargetMode="External"/><Relationship Id="rId_hyperlink_2" Type="http://schemas.openxmlformats.org/officeDocument/2006/relationships/hyperlink" Target="https://nconnect.nicmar.ac.in/storage/profile/ProfilePhoto_P2367001 _846157.jpg" TargetMode="External"/><Relationship Id="rId_hyperlink_3" Type="http://schemas.openxmlformats.org/officeDocument/2006/relationships/hyperlink" Target="https://nconnect.nicmar.ac.in/storage/profile/ProfilePhoto_P2367002_857926.jpg" TargetMode="External"/><Relationship Id="rId_hyperlink_4" Type="http://schemas.openxmlformats.org/officeDocument/2006/relationships/hyperlink" Target="https://nconnect.nicmar.ac.in/storage/profile/ProfilePhoto_P2367003_964215.jpg" TargetMode="External"/><Relationship Id="rId_hyperlink_5" Type="http://schemas.openxmlformats.org/officeDocument/2006/relationships/hyperlink" Target="https://nconnect.nicmar.ac.in/storage/profile/ProfilePhoto_P2367004_457236.jpg" TargetMode="External"/><Relationship Id="rId_hyperlink_6" Type="http://schemas.openxmlformats.org/officeDocument/2006/relationships/hyperlink" Target="https://nconnect.nicmar.ac.in/storage/profile/ProfilePhoto_P2367005_736251.jpg" TargetMode="External"/><Relationship Id="rId_hyperlink_7" Type="http://schemas.openxmlformats.org/officeDocument/2006/relationships/hyperlink" Target="https://nconnect.nicmar.ac.in/storage/profile/ProfilePhoto_P2367007_263857.jpg" TargetMode="External"/><Relationship Id="rId_hyperlink_8" Type="http://schemas.openxmlformats.org/officeDocument/2006/relationships/hyperlink" Target="https://nconnect.nicmar.ac.in/storage/profile/ProfilePhoto_P2367008 _287956.jpg" TargetMode="External"/><Relationship Id="rId_hyperlink_9" Type="http://schemas.openxmlformats.org/officeDocument/2006/relationships/hyperlink" Target="https://nconnect.nicmar.ac.in/storage/profile/ProfilePhoto_P2367009_529378.jpg" TargetMode="External"/><Relationship Id="rId_hyperlink_10" Type="http://schemas.openxmlformats.org/officeDocument/2006/relationships/hyperlink" Target="https://nconnect.nicmar.ac.in/storage/profile/ProfilePhoto_P2367010_862957.jpg" TargetMode="External"/><Relationship Id="rId_hyperlink_11" Type="http://schemas.openxmlformats.org/officeDocument/2006/relationships/hyperlink" Target="https://nconnect.nicmar.ac.in/storage/profile/ProfilePhoto_P2367011_378165.jpg" TargetMode="External"/><Relationship Id="rId_hyperlink_12" Type="http://schemas.openxmlformats.org/officeDocument/2006/relationships/hyperlink" Target="https://nconnect.nicmar.ac.in/storage/profile/ProfilePhoto_P2367012 _417362.jpg" TargetMode="External"/><Relationship Id="rId_hyperlink_13" Type="http://schemas.openxmlformats.org/officeDocument/2006/relationships/hyperlink" Target="https://nconnect.nicmar.ac.in/storage/profile/ProfilePhoto_P2367013_643791.jpg" TargetMode="External"/><Relationship Id="rId_hyperlink_14" Type="http://schemas.openxmlformats.org/officeDocument/2006/relationships/hyperlink" Target="https://nconnect.nicmar.ac.in/storage/profile/ProfilePhoto_P2367014_958426.jpg" TargetMode="External"/><Relationship Id="rId_hyperlink_15" Type="http://schemas.openxmlformats.org/officeDocument/2006/relationships/hyperlink" Target="https://nconnect.nicmar.ac.in/storage/profile/ProfilePhoto_P2367016 _639527.jpg" TargetMode="External"/><Relationship Id="rId_hyperlink_16" Type="http://schemas.openxmlformats.org/officeDocument/2006/relationships/hyperlink" Target="https://nconnect.nicmar.ac.in/storage/profile/ProfilePhoto_P2367017_561432.jpg" TargetMode="External"/><Relationship Id="rId_hyperlink_17" Type="http://schemas.openxmlformats.org/officeDocument/2006/relationships/hyperlink" Target="https://nconnect.nicmar.ac.in/storage/profile/ProfilePhoto_P2367018_789645.jpg" TargetMode="External"/><Relationship Id="rId_hyperlink_18" Type="http://schemas.openxmlformats.org/officeDocument/2006/relationships/hyperlink" Target="https://nconnect.nicmar.ac.in/storage/profile/ProfilePhoto_P2367019_756943.jpg" TargetMode="External"/><Relationship Id="rId_hyperlink_19" Type="http://schemas.openxmlformats.org/officeDocument/2006/relationships/hyperlink" Target="https://nconnect.nicmar.ac.in/storage/profile/ProfilePhoto_P2367020_634581.jpg" TargetMode="External"/><Relationship Id="rId_hyperlink_20" Type="http://schemas.openxmlformats.org/officeDocument/2006/relationships/hyperlink" Target="https://nconnect.nicmar.ac.in/storage/profile/ProfilePhoto_P2367021_429761.jpg" TargetMode="External"/><Relationship Id="rId_hyperlink_21" Type="http://schemas.openxmlformats.org/officeDocument/2006/relationships/hyperlink" Target="https://nconnect.nicmar.ac.in/storage/profile/ProfilePhoto_P2367022 _641289.jpg" TargetMode="External"/><Relationship Id="rId_hyperlink_22" Type="http://schemas.openxmlformats.org/officeDocument/2006/relationships/hyperlink" Target="https://nconnect.nicmar.ac.in/storage/profile/ProfilePhoto_p2367023_564182.jpg" TargetMode="External"/><Relationship Id="rId_hyperlink_23" Type="http://schemas.openxmlformats.org/officeDocument/2006/relationships/hyperlink" Target="https://nconnect.nicmar.ac.in/storage/profile/ProfilePhoto_P2367024 _423659.jpg" TargetMode="External"/><Relationship Id="rId_hyperlink_24" Type="http://schemas.openxmlformats.org/officeDocument/2006/relationships/hyperlink" Target="https://nconnect.nicmar.ac.in/storage/profile/ProfilePhoto_P2367025_248913.jpg" TargetMode="External"/><Relationship Id="rId_hyperlink_25" Type="http://schemas.openxmlformats.org/officeDocument/2006/relationships/hyperlink" Target="https://nconnect.nicmar.ac.in/storage/profile/ProfilePhoto_P2367028_91537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6"/>
  <sheetViews>
    <sheetView tabSelected="1" workbookViewId="0" showGridLines="true" showRowColHeaders="1">
      <pane ySplit="1" topLeftCell="A2" activePane="bottomLeft" state="frozen"/>
      <selection pane="bottomLeft" activeCell="BX2" sqref="BX2:BX2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17.71" bestFit="true" customWidth="true" style="0"/>
    <col min="6" max="6" width="16.425" bestFit="true" customWidth="true" style="0"/>
    <col min="7" max="7" width="38.848" bestFit="true" customWidth="true" style="0"/>
    <col min="8" max="8" width="32.992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8.848" bestFit="true" customWidth="true" style="0"/>
    <col min="15" max="15" width="80.123" bestFit="true" customWidth="true" style="0"/>
    <col min="16" max="16" width="17.71" bestFit="true" customWidth="true" style="0"/>
    <col min="17" max="17" width="20.281" bestFit="true" customWidth="true" style="0"/>
    <col min="18" max="18" width="34.135" bestFit="true" customWidth="true" style="0"/>
    <col min="19" max="19" width="20.281" bestFit="true" customWidth="true" style="0"/>
    <col min="20" max="20" width="39.99" bestFit="true" customWidth="true" style="0"/>
    <col min="21" max="21" width="34.135" bestFit="true" customWidth="true" style="0"/>
    <col min="22" max="22" width="20.281" bestFit="true" customWidth="true" style="0"/>
    <col min="23" max="23" width="50.559" bestFit="true" customWidth="true" style="0"/>
    <col min="24" max="24" width="110.83" bestFit="true" customWidth="true" style="0"/>
    <col min="25" max="25" width="23.423" bestFit="true" customWidth="true" style="0"/>
    <col min="26" max="26" width="17.567" bestFit="true" customWidth="true" style="0"/>
    <col min="27" max="27" width="110.8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4.268" bestFit="true" customWidth="true" style="0"/>
    <col min="33" max="33" width="71.8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74.268" bestFit="true" customWidth="true" style="0"/>
    <col min="39" max="39" width="102.546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0.564" bestFit="true" customWidth="true" style="0"/>
    <col min="52" max="52" width="26.708" bestFit="true" customWidth="true" style="0"/>
    <col min="53" max="53" width="15.139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97.833" bestFit="true" customWidth="true" style="0"/>
    <col min="68" max="68" width="22.852" bestFit="true" customWidth="true" style="0"/>
    <col min="69" max="69" width="24.28" bestFit="true" customWidth="true" style="0"/>
    <col min="70" max="70" width="224.088" bestFit="true" customWidth="true" style="0"/>
    <col min="71" max="71" width="19.138" bestFit="true" customWidth="true" style="0"/>
    <col min="72" max="72" width="70.697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9699183378</v>
      </c>
      <c r="K2" s="1" t="s">
        <v>85</v>
      </c>
      <c r="L2" s="1" t="s">
        <v>86</v>
      </c>
      <c r="M2" s="1" t="s">
        <v>87</v>
      </c>
      <c r="N2" s="1" t="s">
        <v>88</v>
      </c>
      <c r="O2" s="1"/>
      <c r="P2" s="1" t="s">
        <v>89</v>
      </c>
      <c r="Q2" s="1" t="s">
        <v>90</v>
      </c>
      <c r="R2" s="1" t="s">
        <v>91</v>
      </c>
      <c r="S2" s="1">
        <v>9822720770</v>
      </c>
      <c r="T2" s="1" t="s">
        <v>92</v>
      </c>
      <c r="U2" s="1" t="s">
        <v>93</v>
      </c>
      <c r="V2" s="1">
        <v>9604590436</v>
      </c>
      <c r="W2" s="1" t="s">
        <v>92</v>
      </c>
      <c r="X2" s="1" t="s">
        <v>94</v>
      </c>
      <c r="Y2" s="1" t="s">
        <v>95</v>
      </c>
      <c r="Z2" s="1" t="s">
        <v>96</v>
      </c>
      <c r="AA2" s="1" t="s">
        <v>97</v>
      </c>
      <c r="AB2" s="1" t="s">
        <v>98</v>
      </c>
      <c r="AC2" s="1" t="s">
        <v>96</v>
      </c>
      <c r="AD2" s="1" t="s">
        <v>99</v>
      </c>
      <c r="AE2" s="1" t="s">
        <v>99</v>
      </c>
      <c r="AF2" s="1" t="s">
        <v>100</v>
      </c>
      <c r="AG2" s="1" t="s">
        <v>101</v>
      </c>
      <c r="AH2" s="1" t="s">
        <v>102</v>
      </c>
      <c r="AI2" s="1" t="s">
        <v>103</v>
      </c>
      <c r="AJ2" s="1">
        <v>67.4</v>
      </c>
      <c r="AK2" s="1"/>
      <c r="AL2" s="1" t="s">
        <v>104</v>
      </c>
      <c r="AM2" s="1" t="s">
        <v>105</v>
      </c>
      <c r="AN2" s="1"/>
      <c r="AO2" s="1" t="s">
        <v>106</v>
      </c>
      <c r="AP2" s="1" t="s">
        <v>107</v>
      </c>
      <c r="AQ2" s="1">
        <v>75.67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 t="s">
        <v>108</v>
      </c>
      <c r="BP2" s="1"/>
      <c r="BQ2" s="1"/>
      <c r="BR2" s="1" t="s">
        <v>109</v>
      </c>
      <c r="BS2" s="1">
        <v>4</v>
      </c>
      <c r="BT2" s="1" t="s">
        <v>110</v>
      </c>
      <c r="BU2" s="1" t="str">
        <f>HYPERLINK("https://nconnect.nicmar.ac.in/storage/profile/ProfilePhoto_P2201004_421385.jpg","Download")</f>
        <v>0</v>
      </c>
      <c r="BV2" s="1" t="s">
        <v>111</v>
      </c>
      <c r="BW2" s="3"/>
      <c r="BX2" s="3"/>
    </row>
    <row r="3" spans="1:76">
      <c r="A3" s="1" t="s">
        <v>76</v>
      </c>
      <c r="B3" s="1" t="s">
        <v>77</v>
      </c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  <c r="H3" s="1" t="s">
        <v>117</v>
      </c>
      <c r="I3" s="1" t="s">
        <v>118</v>
      </c>
      <c r="J3" s="1">
        <v>9509493345</v>
      </c>
      <c r="K3" s="1" t="s">
        <v>119</v>
      </c>
      <c r="L3" s="1" t="s">
        <v>120</v>
      </c>
      <c r="M3" s="1" t="s">
        <v>87</v>
      </c>
      <c r="N3" s="1" t="s">
        <v>121</v>
      </c>
      <c r="O3" s="1"/>
      <c r="P3" s="1" t="s">
        <v>122</v>
      </c>
      <c r="Q3" s="1" t="s">
        <v>123</v>
      </c>
      <c r="R3" s="1" t="s">
        <v>124</v>
      </c>
      <c r="S3" s="1">
        <v>9413108318</v>
      </c>
      <c r="T3" s="1" t="s">
        <v>125</v>
      </c>
      <c r="U3" s="1" t="s">
        <v>126</v>
      </c>
      <c r="V3" s="1">
        <v>9413108318</v>
      </c>
      <c r="W3" s="1" t="s">
        <v>127</v>
      </c>
      <c r="X3" s="1" t="s">
        <v>128</v>
      </c>
      <c r="Y3" s="1" t="s">
        <v>129</v>
      </c>
      <c r="Z3" s="1" t="s">
        <v>130</v>
      </c>
      <c r="AA3" s="1" t="s">
        <v>128</v>
      </c>
      <c r="AB3" s="1" t="s">
        <v>129</v>
      </c>
      <c r="AC3" s="1" t="s">
        <v>130</v>
      </c>
      <c r="AD3" s="1" t="s">
        <v>99</v>
      </c>
      <c r="AE3" s="1" t="s">
        <v>99</v>
      </c>
      <c r="AF3" s="1" t="s">
        <v>131</v>
      </c>
      <c r="AG3" s="1" t="s">
        <v>132</v>
      </c>
      <c r="AH3" s="1" t="s">
        <v>133</v>
      </c>
      <c r="AI3" s="1" t="s">
        <v>134</v>
      </c>
      <c r="AJ3" s="1">
        <v>76</v>
      </c>
      <c r="AK3" s="1"/>
      <c r="AL3" s="1" t="s">
        <v>135</v>
      </c>
      <c r="AM3" s="1" t="s">
        <v>132</v>
      </c>
      <c r="AN3" s="1"/>
      <c r="AO3" s="1" t="s">
        <v>136</v>
      </c>
      <c r="AP3" s="1" t="s">
        <v>137</v>
      </c>
      <c r="AQ3" s="1">
        <v>67.6</v>
      </c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 t="s">
        <v>138</v>
      </c>
      <c r="BP3" s="1"/>
      <c r="BQ3" s="1"/>
      <c r="BR3" s="1" t="s">
        <v>139</v>
      </c>
      <c r="BS3" s="1">
        <v>11</v>
      </c>
      <c r="BT3" s="1"/>
      <c r="BU3" s="1" t="str">
        <f>HYPERLINK("https://nconnect.nicmar.ac.in/storage/profile/ProfilePhoto_P2367001 _846157.jpg","Download")</f>
        <v>0</v>
      </c>
      <c r="BV3" s="1" t="s">
        <v>111</v>
      </c>
      <c r="BW3" s="3"/>
      <c r="BX3" s="3"/>
    </row>
    <row r="4" spans="1:76">
      <c r="A4" s="1" t="s">
        <v>76</v>
      </c>
      <c r="B4" s="1" t="s">
        <v>77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1" t="s">
        <v>145</v>
      </c>
      <c r="I4" s="1" t="s">
        <v>146</v>
      </c>
      <c r="J4" s="1">
        <v>9890711789</v>
      </c>
      <c r="K4" s="1" t="s">
        <v>119</v>
      </c>
      <c r="L4" s="1" t="s">
        <v>147</v>
      </c>
      <c r="M4" s="1" t="s">
        <v>87</v>
      </c>
      <c r="N4" s="1" t="s">
        <v>148</v>
      </c>
      <c r="O4" s="1"/>
      <c r="P4" s="1" t="s">
        <v>149</v>
      </c>
      <c r="Q4" s="1" t="s">
        <v>150</v>
      </c>
      <c r="R4" s="1" t="s">
        <v>142</v>
      </c>
      <c r="S4" s="1">
        <v>9689008449</v>
      </c>
      <c r="T4" s="1" t="s">
        <v>151</v>
      </c>
      <c r="U4" s="1" t="s">
        <v>152</v>
      </c>
      <c r="V4" s="1">
        <v>9689008449</v>
      </c>
      <c r="W4" s="1" t="s">
        <v>153</v>
      </c>
      <c r="X4" s="1" t="s">
        <v>154</v>
      </c>
      <c r="Y4" s="1" t="s">
        <v>98</v>
      </c>
      <c r="Z4" s="1" t="s">
        <v>96</v>
      </c>
      <c r="AA4" s="1" t="s">
        <v>154</v>
      </c>
      <c r="AB4" s="1" t="s">
        <v>98</v>
      </c>
      <c r="AC4" s="1" t="s">
        <v>96</v>
      </c>
      <c r="AD4" s="1" t="s">
        <v>99</v>
      </c>
      <c r="AE4" s="1" t="s">
        <v>99</v>
      </c>
      <c r="AF4" s="1" t="s">
        <v>155</v>
      </c>
      <c r="AG4" s="1" t="s">
        <v>156</v>
      </c>
      <c r="AH4" s="1" t="s">
        <v>157</v>
      </c>
      <c r="AI4" s="1" t="s">
        <v>134</v>
      </c>
      <c r="AJ4" s="1">
        <v>83.2</v>
      </c>
      <c r="AK4" s="1">
        <v>0</v>
      </c>
      <c r="AL4" s="1" t="s">
        <v>158</v>
      </c>
      <c r="AM4" s="1" t="s">
        <v>156</v>
      </c>
      <c r="AN4" s="1"/>
      <c r="AO4" s="1" t="s">
        <v>159</v>
      </c>
      <c r="AP4" s="1" t="s">
        <v>160</v>
      </c>
      <c r="AQ4" s="1">
        <v>70.83</v>
      </c>
      <c r="AR4" s="1">
        <v>0</v>
      </c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 t="s">
        <v>161</v>
      </c>
      <c r="BP4" s="1"/>
      <c r="BQ4" s="1"/>
      <c r="BR4" s="1" t="s">
        <v>162</v>
      </c>
      <c r="BS4" s="1">
        <v>8</v>
      </c>
      <c r="BT4" s="1"/>
      <c r="BU4" s="1" t="str">
        <f>HYPERLINK("https://nconnect.nicmar.ac.in/storage/profile/ProfilePhoto_P2367002_857926.jpg","Download")</f>
        <v>0</v>
      </c>
      <c r="BV4" s="1" t="s">
        <v>111</v>
      </c>
      <c r="BW4" s="3"/>
      <c r="BX4" s="3"/>
    </row>
    <row r="5" spans="1:76">
      <c r="A5" s="1" t="s">
        <v>76</v>
      </c>
      <c r="B5" s="1" t="s">
        <v>77</v>
      </c>
      <c r="C5" s="1" t="s">
        <v>163</v>
      </c>
      <c r="D5" s="1" t="s">
        <v>164</v>
      </c>
      <c r="E5" s="1" t="s">
        <v>165</v>
      </c>
      <c r="F5" s="1" t="s">
        <v>166</v>
      </c>
      <c r="G5" s="1" t="s">
        <v>167</v>
      </c>
      <c r="H5" s="1" t="s">
        <v>168</v>
      </c>
      <c r="I5" s="1" t="s">
        <v>169</v>
      </c>
      <c r="J5" s="1">
        <v>9823735208</v>
      </c>
      <c r="K5" s="1" t="s">
        <v>119</v>
      </c>
      <c r="L5" s="1" t="s">
        <v>170</v>
      </c>
      <c r="M5" s="1" t="s">
        <v>87</v>
      </c>
      <c r="N5" s="1" t="s">
        <v>171</v>
      </c>
      <c r="O5" s="1"/>
      <c r="P5" s="1" t="s">
        <v>89</v>
      </c>
      <c r="Q5" s="1" t="s">
        <v>172</v>
      </c>
      <c r="R5" s="1" t="s">
        <v>173</v>
      </c>
      <c r="S5" s="1">
        <v>9823015208</v>
      </c>
      <c r="T5" s="1" t="s">
        <v>174</v>
      </c>
      <c r="U5" s="1" t="s">
        <v>175</v>
      </c>
      <c r="V5" s="1">
        <v>9764429571</v>
      </c>
      <c r="W5" s="1" t="s">
        <v>174</v>
      </c>
      <c r="X5" s="1" t="s">
        <v>176</v>
      </c>
      <c r="Y5" s="1" t="s">
        <v>98</v>
      </c>
      <c r="Z5" s="1" t="s">
        <v>96</v>
      </c>
      <c r="AA5" s="1" t="s">
        <v>176</v>
      </c>
      <c r="AB5" s="1" t="s">
        <v>98</v>
      </c>
      <c r="AC5" s="1" t="s">
        <v>96</v>
      </c>
      <c r="AD5" s="1" t="s">
        <v>99</v>
      </c>
      <c r="AE5" s="1" t="s">
        <v>99</v>
      </c>
      <c r="AF5" s="1" t="s">
        <v>177</v>
      </c>
      <c r="AG5" s="1" t="s">
        <v>178</v>
      </c>
      <c r="AH5" s="1" t="s">
        <v>179</v>
      </c>
      <c r="AI5" s="1" t="s">
        <v>103</v>
      </c>
      <c r="AJ5" s="1">
        <v>63.4</v>
      </c>
      <c r="AK5" s="1"/>
      <c r="AL5" s="1" t="s">
        <v>180</v>
      </c>
      <c r="AM5" s="1" t="s">
        <v>181</v>
      </c>
      <c r="AN5" s="1"/>
      <c r="AO5" s="1" t="s">
        <v>182</v>
      </c>
      <c r="AP5" s="1" t="s">
        <v>183</v>
      </c>
      <c r="AQ5" s="1">
        <v>46.83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 t="s">
        <v>184</v>
      </c>
      <c r="BP5" s="1"/>
      <c r="BQ5" s="1"/>
      <c r="BR5" s="1" t="s">
        <v>185</v>
      </c>
      <c r="BS5" s="1">
        <v>12</v>
      </c>
      <c r="BT5" s="1"/>
      <c r="BU5" s="1" t="str">
        <f>HYPERLINK("https://nconnect.nicmar.ac.in/storage/profile/ProfilePhoto_P2367003_964215.jpg","Download")</f>
        <v>0</v>
      </c>
      <c r="BV5" s="1" t="s">
        <v>111</v>
      </c>
      <c r="BW5" s="3"/>
      <c r="BX5" s="3"/>
    </row>
    <row r="6" spans="1:76">
      <c r="A6" s="1" t="s">
        <v>76</v>
      </c>
      <c r="B6" s="1" t="s">
        <v>77</v>
      </c>
      <c r="C6" s="1" t="s">
        <v>186</v>
      </c>
      <c r="D6" s="1" t="s">
        <v>187</v>
      </c>
      <c r="E6" s="1"/>
      <c r="F6" s="1" t="s">
        <v>188</v>
      </c>
      <c r="G6" s="1" t="s">
        <v>189</v>
      </c>
      <c r="H6" s="1" t="s">
        <v>190</v>
      </c>
      <c r="I6" s="1" t="s">
        <v>191</v>
      </c>
      <c r="J6" s="1">
        <v>9321041659</v>
      </c>
      <c r="K6" s="1" t="s">
        <v>85</v>
      </c>
      <c r="L6" s="1" t="s">
        <v>192</v>
      </c>
      <c r="M6" s="1" t="s">
        <v>87</v>
      </c>
      <c r="N6" s="1" t="s">
        <v>193</v>
      </c>
      <c r="O6" s="1"/>
      <c r="P6" s="1" t="s">
        <v>122</v>
      </c>
      <c r="Q6" s="1" t="s">
        <v>194</v>
      </c>
      <c r="R6" s="1" t="s">
        <v>195</v>
      </c>
      <c r="S6" s="1">
        <v>8826427755</v>
      </c>
      <c r="T6" s="1" t="s">
        <v>196</v>
      </c>
      <c r="U6" s="1" t="s">
        <v>197</v>
      </c>
      <c r="V6" s="1">
        <v>8879601780</v>
      </c>
      <c r="W6" s="1" t="s">
        <v>198</v>
      </c>
      <c r="X6" s="1" t="s">
        <v>199</v>
      </c>
      <c r="Y6" s="1" t="s">
        <v>200</v>
      </c>
      <c r="Z6" s="1" t="s">
        <v>96</v>
      </c>
      <c r="AA6" s="1" t="s">
        <v>199</v>
      </c>
      <c r="AB6" s="1" t="s">
        <v>200</v>
      </c>
      <c r="AC6" s="1" t="s">
        <v>96</v>
      </c>
      <c r="AD6" s="1" t="s">
        <v>99</v>
      </c>
      <c r="AE6" s="1" t="s">
        <v>99</v>
      </c>
      <c r="AF6" s="1" t="s">
        <v>201</v>
      </c>
      <c r="AG6" s="1" t="s">
        <v>202</v>
      </c>
      <c r="AH6" s="1" t="s">
        <v>203</v>
      </c>
      <c r="AI6" s="1" t="s">
        <v>106</v>
      </c>
      <c r="AJ6" s="1">
        <v>96.83</v>
      </c>
      <c r="AK6" s="1"/>
      <c r="AL6" s="1" t="s">
        <v>201</v>
      </c>
      <c r="AM6" s="1" t="s">
        <v>202</v>
      </c>
      <c r="AN6" s="1"/>
      <c r="AO6" s="1" t="s">
        <v>136</v>
      </c>
      <c r="AP6" s="1" t="s">
        <v>137</v>
      </c>
      <c r="AQ6" s="1">
        <v>85.4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 t="s">
        <v>204</v>
      </c>
      <c r="BP6" s="1"/>
      <c r="BQ6" s="1"/>
      <c r="BR6" s="1" t="s">
        <v>205</v>
      </c>
      <c r="BS6" s="1">
        <v>11</v>
      </c>
      <c r="BT6" s="1" t="s">
        <v>206</v>
      </c>
      <c r="BU6" s="1" t="str">
        <f>HYPERLINK("https://nconnect.nicmar.ac.in/storage/profile/ProfilePhoto_P2367004_457236.jpg","Download")</f>
        <v>0</v>
      </c>
      <c r="BV6" s="1" t="s">
        <v>111</v>
      </c>
      <c r="BW6" s="3"/>
      <c r="BX6" s="3"/>
    </row>
    <row r="7" spans="1:76">
      <c r="A7" s="1" t="s">
        <v>76</v>
      </c>
      <c r="B7" s="1" t="s">
        <v>77</v>
      </c>
      <c r="C7" s="1" t="s">
        <v>207</v>
      </c>
      <c r="D7" s="1" t="s">
        <v>208</v>
      </c>
      <c r="E7" s="1"/>
      <c r="F7" s="1" t="s">
        <v>209</v>
      </c>
      <c r="G7" s="1" t="s">
        <v>210</v>
      </c>
      <c r="H7" s="1" t="s">
        <v>211</v>
      </c>
      <c r="I7" s="1" t="s">
        <v>212</v>
      </c>
      <c r="J7" s="1">
        <v>9110812221</v>
      </c>
      <c r="K7" s="1" t="s">
        <v>85</v>
      </c>
      <c r="L7" s="1" t="s">
        <v>213</v>
      </c>
      <c r="M7" s="1" t="s">
        <v>87</v>
      </c>
      <c r="N7" s="1" t="s">
        <v>214</v>
      </c>
      <c r="O7" s="1"/>
      <c r="P7" s="1" t="s">
        <v>89</v>
      </c>
      <c r="Q7" s="1" t="s">
        <v>215</v>
      </c>
      <c r="R7" s="1" t="s">
        <v>216</v>
      </c>
      <c r="S7" s="1">
        <v>8971359111</v>
      </c>
      <c r="T7" s="1" t="s">
        <v>217</v>
      </c>
      <c r="U7" s="1" t="s">
        <v>218</v>
      </c>
      <c r="V7" s="1">
        <v>9611996875</v>
      </c>
      <c r="W7" s="1" t="s">
        <v>219</v>
      </c>
      <c r="X7" s="1" t="s">
        <v>220</v>
      </c>
      <c r="Y7" s="1" t="s">
        <v>221</v>
      </c>
      <c r="Z7" s="1" t="s">
        <v>222</v>
      </c>
      <c r="AA7" s="1" t="s">
        <v>223</v>
      </c>
      <c r="AB7" s="1" t="s">
        <v>98</v>
      </c>
      <c r="AC7" s="1" t="s">
        <v>96</v>
      </c>
      <c r="AD7" s="1" t="s">
        <v>99</v>
      </c>
      <c r="AE7" s="1" t="s">
        <v>99</v>
      </c>
      <c r="AF7" s="1" t="s">
        <v>224</v>
      </c>
      <c r="AG7" s="1" t="s">
        <v>225</v>
      </c>
      <c r="AH7" s="1" t="s">
        <v>226</v>
      </c>
      <c r="AI7" s="1" t="s">
        <v>227</v>
      </c>
      <c r="AJ7" s="1">
        <v>93.33</v>
      </c>
      <c r="AK7" s="1"/>
      <c r="AL7" s="1" t="s">
        <v>228</v>
      </c>
      <c r="AM7" s="1" t="s">
        <v>229</v>
      </c>
      <c r="AN7" s="1"/>
      <c r="AO7" s="1" t="s">
        <v>230</v>
      </c>
      <c r="AP7" s="1" t="s">
        <v>137</v>
      </c>
      <c r="AQ7" s="1">
        <v>76.8</v>
      </c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231</v>
      </c>
      <c r="BP7" s="1"/>
      <c r="BQ7" s="1"/>
      <c r="BR7" s="1" t="s">
        <v>232</v>
      </c>
      <c r="BS7" s="1">
        <v>12</v>
      </c>
      <c r="BT7" s="1" t="s">
        <v>233</v>
      </c>
      <c r="BU7" s="1" t="str">
        <f>HYPERLINK("https://nconnect.nicmar.ac.in/storage/profile/ProfilePhoto_P2367005_736251.jpg","Download")</f>
        <v>0</v>
      </c>
      <c r="BV7" s="1" t="s">
        <v>111</v>
      </c>
      <c r="BW7" s="3"/>
      <c r="BX7" s="3"/>
    </row>
    <row r="8" spans="1:76">
      <c r="A8" s="1" t="s">
        <v>76</v>
      </c>
      <c r="B8" s="1" t="s">
        <v>77</v>
      </c>
      <c r="C8" s="1" t="s">
        <v>234</v>
      </c>
      <c r="D8" s="1" t="s">
        <v>235</v>
      </c>
      <c r="E8" s="1" t="s">
        <v>236</v>
      </c>
      <c r="F8" s="1" t="s">
        <v>237</v>
      </c>
      <c r="G8" s="1" t="s">
        <v>238</v>
      </c>
      <c r="H8" s="1" t="s">
        <v>239</v>
      </c>
      <c r="I8" s="1" t="s">
        <v>240</v>
      </c>
      <c r="J8" s="1">
        <v>9503687452</v>
      </c>
      <c r="K8" s="1" t="s">
        <v>85</v>
      </c>
      <c r="L8" s="1" t="s">
        <v>241</v>
      </c>
      <c r="M8" s="1" t="s">
        <v>87</v>
      </c>
      <c r="N8" s="1" t="s">
        <v>242</v>
      </c>
      <c r="O8" s="1"/>
      <c r="P8" s="1" t="s">
        <v>243</v>
      </c>
      <c r="Q8" s="1" t="s">
        <v>244</v>
      </c>
      <c r="R8" s="1" t="s">
        <v>245</v>
      </c>
      <c r="S8" s="1">
        <v>9429672853</v>
      </c>
      <c r="T8" s="1" t="s">
        <v>246</v>
      </c>
      <c r="U8" s="1" t="s">
        <v>247</v>
      </c>
      <c r="V8" s="1">
        <v>9173037033</v>
      </c>
      <c r="W8" s="1" t="s">
        <v>248</v>
      </c>
      <c r="X8" s="1" t="s">
        <v>249</v>
      </c>
      <c r="Y8" s="1" t="s">
        <v>250</v>
      </c>
      <c r="Z8" s="1" t="s">
        <v>251</v>
      </c>
      <c r="AA8" s="1" t="s">
        <v>249</v>
      </c>
      <c r="AB8" s="1" t="s">
        <v>250</v>
      </c>
      <c r="AC8" s="1" t="s">
        <v>251</v>
      </c>
      <c r="AD8" s="1" t="s">
        <v>99</v>
      </c>
      <c r="AE8" s="1" t="s">
        <v>99</v>
      </c>
      <c r="AF8" s="1" t="s">
        <v>252</v>
      </c>
      <c r="AG8" s="1" t="s">
        <v>253</v>
      </c>
      <c r="AH8" s="1" t="s">
        <v>133</v>
      </c>
      <c r="AI8" s="1" t="s">
        <v>134</v>
      </c>
      <c r="AJ8" s="1">
        <v>85.4</v>
      </c>
      <c r="AK8" s="1">
        <v>0</v>
      </c>
      <c r="AL8" s="1" t="s">
        <v>252</v>
      </c>
      <c r="AM8" s="1" t="s">
        <v>253</v>
      </c>
      <c r="AN8" s="1"/>
      <c r="AO8" s="1" t="s">
        <v>136</v>
      </c>
      <c r="AP8" s="1" t="s">
        <v>137</v>
      </c>
      <c r="AQ8" s="1">
        <v>78.2</v>
      </c>
      <c r="AR8" s="1">
        <v>0</v>
      </c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 t="s">
        <v>254</v>
      </c>
      <c r="BP8" s="1"/>
      <c r="BQ8" s="1"/>
      <c r="BR8" s="1" t="s">
        <v>255</v>
      </c>
      <c r="BS8" s="1">
        <v>11</v>
      </c>
      <c r="BT8" s="1" t="s">
        <v>256</v>
      </c>
      <c r="BU8" s="1" t="str">
        <f>HYPERLINK("https://nconnect.nicmar.ac.in/storage/profile/ProfilePhoto_P2367007_263857.jpg","Download")</f>
        <v>0</v>
      </c>
      <c r="BV8" s="1" t="s">
        <v>111</v>
      </c>
      <c r="BW8" s="3"/>
      <c r="BX8" s="3"/>
    </row>
    <row r="9" spans="1:76">
      <c r="A9" s="1" t="s">
        <v>76</v>
      </c>
      <c r="B9" s="1" t="s">
        <v>77</v>
      </c>
      <c r="C9" s="1" t="s">
        <v>257</v>
      </c>
      <c r="D9" s="1" t="s">
        <v>141</v>
      </c>
      <c r="E9" s="1" t="s">
        <v>165</v>
      </c>
      <c r="F9" s="1" t="s">
        <v>143</v>
      </c>
      <c r="G9" s="1" t="s">
        <v>258</v>
      </c>
      <c r="H9" s="1" t="s">
        <v>259</v>
      </c>
      <c r="I9" s="1" t="s">
        <v>260</v>
      </c>
      <c r="J9" s="1">
        <v>7741981838</v>
      </c>
      <c r="K9" s="1" t="s">
        <v>119</v>
      </c>
      <c r="L9" s="1" t="s">
        <v>261</v>
      </c>
      <c r="M9" s="1" t="s">
        <v>87</v>
      </c>
      <c r="N9" s="1" t="s">
        <v>262</v>
      </c>
      <c r="O9" s="1"/>
      <c r="P9" s="1" t="s">
        <v>263</v>
      </c>
      <c r="Q9" s="1" t="s">
        <v>264</v>
      </c>
      <c r="R9" s="1" t="s">
        <v>265</v>
      </c>
      <c r="S9" s="1">
        <v>9689938965</v>
      </c>
      <c r="T9" s="1" t="s">
        <v>266</v>
      </c>
      <c r="U9" s="1" t="s">
        <v>267</v>
      </c>
      <c r="V9" s="1">
        <v>9822372649</v>
      </c>
      <c r="W9" s="1" t="s">
        <v>268</v>
      </c>
      <c r="X9" s="1" t="s">
        <v>269</v>
      </c>
      <c r="Y9" s="1" t="s">
        <v>98</v>
      </c>
      <c r="Z9" s="1" t="s">
        <v>96</v>
      </c>
      <c r="AA9" s="1" t="s">
        <v>269</v>
      </c>
      <c r="AB9" s="1" t="s">
        <v>98</v>
      </c>
      <c r="AC9" s="1" t="s">
        <v>96</v>
      </c>
      <c r="AD9" s="1" t="s">
        <v>99</v>
      </c>
      <c r="AE9" s="1" t="s">
        <v>99</v>
      </c>
      <c r="AF9" s="1" t="s">
        <v>270</v>
      </c>
      <c r="AG9" s="1" t="s">
        <v>271</v>
      </c>
      <c r="AH9" s="1" t="s">
        <v>179</v>
      </c>
      <c r="AI9" s="1" t="s">
        <v>103</v>
      </c>
      <c r="AJ9" s="1">
        <v>87.2</v>
      </c>
      <c r="AK9" s="1"/>
      <c r="AL9" s="1" t="s">
        <v>272</v>
      </c>
      <c r="AM9" s="1" t="s">
        <v>271</v>
      </c>
      <c r="AN9" s="1"/>
      <c r="AO9" s="1" t="s">
        <v>134</v>
      </c>
      <c r="AP9" s="1" t="s">
        <v>273</v>
      </c>
      <c r="AQ9" s="1">
        <v>68.4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 t="s">
        <v>274</v>
      </c>
      <c r="BP9" s="1"/>
      <c r="BQ9" s="1"/>
      <c r="BR9" s="1" t="s">
        <v>275</v>
      </c>
      <c r="BS9" s="1">
        <v>8</v>
      </c>
      <c r="BT9" s="1"/>
      <c r="BU9" s="1" t="str">
        <f>HYPERLINK("https://nconnect.nicmar.ac.in/storage/profile/ProfilePhoto_P2367008 _287956.jpg","Download")</f>
        <v>0</v>
      </c>
      <c r="BV9" s="1" t="s">
        <v>111</v>
      </c>
      <c r="BW9" s="3"/>
      <c r="BX9" s="3"/>
    </row>
    <row r="10" spans="1:76">
      <c r="A10" s="1" t="s">
        <v>76</v>
      </c>
      <c r="B10" s="1" t="s">
        <v>77</v>
      </c>
      <c r="C10" s="1" t="s">
        <v>276</v>
      </c>
      <c r="D10" s="1" t="s">
        <v>277</v>
      </c>
      <c r="E10" s="1" t="s">
        <v>278</v>
      </c>
      <c r="F10" s="1" t="s">
        <v>279</v>
      </c>
      <c r="G10" s="1" t="s">
        <v>280</v>
      </c>
      <c r="H10" s="1" t="s">
        <v>281</v>
      </c>
      <c r="I10" s="1" t="s">
        <v>282</v>
      </c>
      <c r="J10" s="1">
        <v>9699114019</v>
      </c>
      <c r="K10" s="1" t="s">
        <v>85</v>
      </c>
      <c r="L10" s="1" t="s">
        <v>283</v>
      </c>
      <c r="M10" s="1" t="s">
        <v>87</v>
      </c>
      <c r="N10" s="1" t="s">
        <v>284</v>
      </c>
      <c r="O10" s="1"/>
      <c r="P10" s="1" t="s">
        <v>263</v>
      </c>
      <c r="Q10" s="1" t="s">
        <v>285</v>
      </c>
      <c r="R10" s="1" t="s">
        <v>286</v>
      </c>
      <c r="S10" s="1">
        <v>9422987864</v>
      </c>
      <c r="T10" s="1" t="s">
        <v>287</v>
      </c>
      <c r="U10" s="1" t="s">
        <v>288</v>
      </c>
      <c r="V10" s="1">
        <v>9860042243</v>
      </c>
      <c r="W10" s="1" t="s">
        <v>289</v>
      </c>
      <c r="X10" s="1" t="s">
        <v>290</v>
      </c>
      <c r="Y10" s="1" t="s">
        <v>98</v>
      </c>
      <c r="Z10" s="1" t="s">
        <v>96</v>
      </c>
      <c r="AA10" s="1" t="s">
        <v>290</v>
      </c>
      <c r="AB10" s="1" t="s">
        <v>98</v>
      </c>
      <c r="AC10" s="1" t="s">
        <v>96</v>
      </c>
      <c r="AD10" s="1" t="s">
        <v>99</v>
      </c>
      <c r="AE10" s="1" t="s">
        <v>99</v>
      </c>
      <c r="AF10" s="1" t="s">
        <v>291</v>
      </c>
      <c r="AG10" s="1" t="s">
        <v>101</v>
      </c>
      <c r="AH10" s="1" t="s">
        <v>133</v>
      </c>
      <c r="AI10" s="1" t="s">
        <v>134</v>
      </c>
      <c r="AJ10" s="1">
        <v>89.5</v>
      </c>
      <c r="AK10" s="1"/>
      <c r="AL10" s="1" t="s">
        <v>292</v>
      </c>
      <c r="AM10" s="1" t="s">
        <v>293</v>
      </c>
      <c r="AN10" s="1"/>
      <c r="AO10" s="1" t="s">
        <v>294</v>
      </c>
      <c r="AP10" s="1" t="s">
        <v>137</v>
      </c>
      <c r="AQ10" s="1">
        <v>71.5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 t="s">
        <v>295</v>
      </c>
      <c r="BP10" s="1"/>
      <c r="BQ10" s="1"/>
      <c r="BR10" s="1" t="s">
        <v>296</v>
      </c>
      <c r="BS10" s="1">
        <v>12</v>
      </c>
      <c r="BT10" s="1" t="s">
        <v>297</v>
      </c>
      <c r="BU10" s="1" t="str">
        <f>HYPERLINK("https://nconnect.nicmar.ac.in/storage/profile/ProfilePhoto_P2367009_529378.jpg","Download")</f>
        <v>0</v>
      </c>
      <c r="BV10" s="1" t="s">
        <v>111</v>
      </c>
      <c r="BW10" s="3"/>
      <c r="BX10" s="3"/>
    </row>
    <row r="11" spans="1:76">
      <c r="A11" s="1" t="s">
        <v>76</v>
      </c>
      <c r="B11" s="1" t="s">
        <v>77</v>
      </c>
      <c r="C11" s="1" t="s">
        <v>298</v>
      </c>
      <c r="D11" s="1" t="s">
        <v>299</v>
      </c>
      <c r="E11" s="1"/>
      <c r="F11" s="1" t="s">
        <v>300</v>
      </c>
      <c r="G11" s="1" t="s">
        <v>301</v>
      </c>
      <c r="H11" s="1" t="s">
        <v>302</v>
      </c>
      <c r="I11" s="1" t="s">
        <v>303</v>
      </c>
      <c r="J11" s="1">
        <v>8849784259</v>
      </c>
      <c r="K11" s="1" t="s">
        <v>119</v>
      </c>
      <c r="L11" s="1" t="s">
        <v>304</v>
      </c>
      <c r="M11" s="1" t="s">
        <v>87</v>
      </c>
      <c r="N11" s="1" t="s">
        <v>305</v>
      </c>
      <c r="O11" s="1"/>
      <c r="P11" s="1" t="s">
        <v>122</v>
      </c>
      <c r="Q11" s="1" t="s">
        <v>306</v>
      </c>
      <c r="R11" s="1" t="s">
        <v>307</v>
      </c>
      <c r="S11" s="1">
        <v>8866078080</v>
      </c>
      <c r="T11" s="1" t="s">
        <v>308</v>
      </c>
      <c r="U11" s="1" t="s">
        <v>309</v>
      </c>
      <c r="V11" s="1">
        <v>8866078099</v>
      </c>
      <c r="W11" s="1" t="s">
        <v>310</v>
      </c>
      <c r="X11" s="1" t="s">
        <v>311</v>
      </c>
      <c r="Y11" s="1" t="s">
        <v>312</v>
      </c>
      <c r="Z11" s="1" t="s">
        <v>96</v>
      </c>
      <c r="AA11" s="1" t="s">
        <v>311</v>
      </c>
      <c r="AB11" s="1" t="s">
        <v>312</v>
      </c>
      <c r="AC11" s="1" t="s">
        <v>96</v>
      </c>
      <c r="AD11" s="1" t="s">
        <v>99</v>
      </c>
      <c r="AE11" s="1" t="s">
        <v>99</v>
      </c>
      <c r="AF11" s="1" t="s">
        <v>313</v>
      </c>
      <c r="AG11" s="1" t="s">
        <v>314</v>
      </c>
      <c r="AH11" s="1" t="s">
        <v>226</v>
      </c>
      <c r="AI11" s="1" t="s">
        <v>315</v>
      </c>
      <c r="AJ11" s="1">
        <v>91</v>
      </c>
      <c r="AK11" s="1"/>
      <c r="AL11" s="1" t="s">
        <v>313</v>
      </c>
      <c r="AM11" s="1" t="s">
        <v>314</v>
      </c>
      <c r="AN11" s="1"/>
      <c r="AO11" s="1" t="s">
        <v>107</v>
      </c>
      <c r="AP11" s="1" t="s">
        <v>137</v>
      </c>
      <c r="AQ11" s="1">
        <v>67.8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 t="s">
        <v>316</v>
      </c>
      <c r="BP11" s="1"/>
      <c r="BQ11" s="1"/>
      <c r="BR11" s="1" t="s">
        <v>317</v>
      </c>
      <c r="BS11" s="1">
        <v>10</v>
      </c>
      <c r="BT11" s="1" t="s">
        <v>318</v>
      </c>
      <c r="BU11" s="1" t="str">
        <f>HYPERLINK("https://nconnect.nicmar.ac.in/storage/profile/ProfilePhoto_P2367010_862957.jpg","Download")</f>
        <v>0</v>
      </c>
      <c r="BV11" s="1" t="s">
        <v>111</v>
      </c>
      <c r="BW11" s="3"/>
      <c r="BX11" s="3"/>
    </row>
    <row r="12" spans="1:76">
      <c r="A12" s="1" t="s">
        <v>76</v>
      </c>
      <c r="B12" s="1" t="s">
        <v>77</v>
      </c>
      <c r="C12" s="1" t="s">
        <v>319</v>
      </c>
      <c r="D12" s="1" t="s">
        <v>320</v>
      </c>
      <c r="E12" s="1" t="s">
        <v>321</v>
      </c>
      <c r="F12" s="1" t="s">
        <v>322</v>
      </c>
      <c r="G12" s="1" t="s">
        <v>323</v>
      </c>
      <c r="H12" s="1" t="s">
        <v>324</v>
      </c>
      <c r="I12" s="1" t="s">
        <v>325</v>
      </c>
      <c r="J12" s="1">
        <v>7219587604</v>
      </c>
      <c r="K12" s="1" t="s">
        <v>119</v>
      </c>
      <c r="L12" s="1" t="s">
        <v>326</v>
      </c>
      <c r="M12" s="1" t="s">
        <v>87</v>
      </c>
      <c r="N12" s="1" t="s">
        <v>327</v>
      </c>
      <c r="O12" s="1"/>
      <c r="P12" s="1" t="s">
        <v>89</v>
      </c>
      <c r="Q12" s="1" t="s">
        <v>328</v>
      </c>
      <c r="R12" s="1" t="s">
        <v>329</v>
      </c>
      <c r="S12" s="1">
        <v>8446389932</v>
      </c>
      <c r="T12" s="1" t="s">
        <v>330</v>
      </c>
      <c r="U12" s="1" t="s">
        <v>331</v>
      </c>
      <c r="V12" s="1">
        <v>9403682859</v>
      </c>
      <c r="W12" s="1" t="s">
        <v>127</v>
      </c>
      <c r="X12" s="1" t="s">
        <v>332</v>
      </c>
      <c r="Y12" s="1" t="s">
        <v>333</v>
      </c>
      <c r="Z12" s="1" t="s">
        <v>96</v>
      </c>
      <c r="AA12" s="1" t="s">
        <v>332</v>
      </c>
      <c r="AB12" s="1" t="s">
        <v>333</v>
      </c>
      <c r="AC12" s="1" t="s">
        <v>96</v>
      </c>
      <c r="AD12" s="1" t="s">
        <v>99</v>
      </c>
      <c r="AE12" s="1" t="s">
        <v>99</v>
      </c>
      <c r="AF12" s="1" t="s">
        <v>334</v>
      </c>
      <c r="AG12" s="1" t="s">
        <v>335</v>
      </c>
      <c r="AH12" s="1" t="s">
        <v>133</v>
      </c>
      <c r="AI12" s="1" t="s">
        <v>134</v>
      </c>
      <c r="AJ12" s="1">
        <v>82.8</v>
      </c>
      <c r="AK12" s="1"/>
      <c r="AL12" s="1" t="s">
        <v>336</v>
      </c>
      <c r="AM12" s="1" t="s">
        <v>337</v>
      </c>
      <c r="AN12" s="1"/>
      <c r="AO12" s="1" t="s">
        <v>136</v>
      </c>
      <c r="AP12" s="1" t="s">
        <v>137</v>
      </c>
      <c r="AQ12" s="1">
        <v>82.67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 t="s">
        <v>338</v>
      </c>
      <c r="BP12" s="1"/>
      <c r="BQ12" s="1"/>
      <c r="BR12" s="1" t="s">
        <v>339</v>
      </c>
      <c r="BS12" s="1">
        <v>8</v>
      </c>
      <c r="BT12" s="1"/>
      <c r="BU12" s="1" t="str">
        <f>HYPERLINK("https://nconnect.nicmar.ac.in/storage/profile/ProfilePhoto_P2367011_378165.jpg","Download")</f>
        <v>0</v>
      </c>
      <c r="BV12" s="1" t="s">
        <v>111</v>
      </c>
      <c r="BW12" s="3"/>
      <c r="BX12" s="3"/>
    </row>
    <row r="13" spans="1:76">
      <c r="A13" s="1" t="s">
        <v>76</v>
      </c>
      <c r="B13" s="1" t="s">
        <v>77</v>
      </c>
      <c r="C13" s="1" t="s">
        <v>340</v>
      </c>
      <c r="D13" s="1" t="s">
        <v>341</v>
      </c>
      <c r="E13" s="1" t="s">
        <v>342</v>
      </c>
      <c r="F13" s="1" t="s">
        <v>343</v>
      </c>
      <c r="G13" s="1" t="s">
        <v>344</v>
      </c>
      <c r="H13" s="1" t="s">
        <v>345</v>
      </c>
      <c r="I13" s="1" t="s">
        <v>346</v>
      </c>
      <c r="J13" s="1">
        <v>8208901918</v>
      </c>
      <c r="K13" s="1" t="s">
        <v>85</v>
      </c>
      <c r="L13" s="1" t="s">
        <v>347</v>
      </c>
      <c r="M13" s="1" t="s">
        <v>87</v>
      </c>
      <c r="N13" s="1" t="s">
        <v>348</v>
      </c>
      <c r="O13" s="1"/>
      <c r="P13" s="1" t="s">
        <v>89</v>
      </c>
      <c r="Q13" s="1" t="s">
        <v>349</v>
      </c>
      <c r="R13" s="1" t="s">
        <v>350</v>
      </c>
      <c r="S13" s="1">
        <v>9028393527</v>
      </c>
      <c r="T13" s="1" t="s">
        <v>351</v>
      </c>
      <c r="U13" s="1" t="s">
        <v>352</v>
      </c>
      <c r="V13" s="1">
        <v>8999303582</v>
      </c>
      <c r="W13" s="1" t="s">
        <v>219</v>
      </c>
      <c r="X13" s="1" t="s">
        <v>353</v>
      </c>
      <c r="Y13" s="1" t="s">
        <v>354</v>
      </c>
      <c r="Z13" s="1" t="s">
        <v>96</v>
      </c>
      <c r="AA13" s="1" t="s">
        <v>353</v>
      </c>
      <c r="AB13" s="1" t="s">
        <v>354</v>
      </c>
      <c r="AC13" s="1" t="s">
        <v>96</v>
      </c>
      <c r="AD13" s="1" t="s">
        <v>99</v>
      </c>
      <c r="AE13" s="1" t="s">
        <v>99</v>
      </c>
      <c r="AF13" s="1" t="s">
        <v>355</v>
      </c>
      <c r="AG13" s="1" t="s">
        <v>101</v>
      </c>
      <c r="AH13" s="1" t="s">
        <v>179</v>
      </c>
      <c r="AI13" s="1" t="s">
        <v>103</v>
      </c>
      <c r="AJ13" s="1">
        <v>73.8</v>
      </c>
      <c r="AK13" s="1"/>
      <c r="AL13" s="1" t="s">
        <v>356</v>
      </c>
      <c r="AM13" s="1" t="s">
        <v>105</v>
      </c>
      <c r="AN13" s="1"/>
      <c r="AO13" s="1" t="s">
        <v>106</v>
      </c>
      <c r="AP13" s="1" t="s">
        <v>107</v>
      </c>
      <c r="AQ13" s="1">
        <v>81.67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 t="s">
        <v>357</v>
      </c>
      <c r="BP13" s="1"/>
      <c r="BQ13" s="1"/>
      <c r="BR13" s="1" t="s">
        <v>358</v>
      </c>
      <c r="BS13" s="1">
        <v>12</v>
      </c>
      <c r="BT13" s="1"/>
      <c r="BU13" s="1" t="str">
        <f>HYPERLINK("https://nconnect.nicmar.ac.in/storage/profile/ProfilePhoto_P2367012 _417362.jpg","Download")</f>
        <v>0</v>
      </c>
      <c r="BV13" s="1" t="s">
        <v>111</v>
      </c>
      <c r="BW13" s="3"/>
      <c r="BX13" s="3"/>
    </row>
    <row r="14" spans="1:76">
      <c r="A14" s="1" t="s">
        <v>76</v>
      </c>
      <c r="B14" s="1" t="s">
        <v>77</v>
      </c>
      <c r="C14" s="1" t="s">
        <v>359</v>
      </c>
      <c r="D14" s="1" t="s">
        <v>360</v>
      </c>
      <c r="E14" s="1"/>
      <c r="F14" s="1" t="s">
        <v>361</v>
      </c>
      <c r="G14" s="1" t="s">
        <v>362</v>
      </c>
      <c r="H14" s="1" t="s">
        <v>363</v>
      </c>
      <c r="I14" s="1" t="s">
        <v>364</v>
      </c>
      <c r="J14" s="1">
        <v>8240041676</v>
      </c>
      <c r="K14" s="1" t="s">
        <v>85</v>
      </c>
      <c r="L14" s="1" t="s">
        <v>365</v>
      </c>
      <c r="M14" s="1" t="s">
        <v>87</v>
      </c>
      <c r="N14" s="1" t="s">
        <v>366</v>
      </c>
      <c r="O14" s="1"/>
      <c r="P14" s="1" t="s">
        <v>122</v>
      </c>
      <c r="Q14" s="1" t="s">
        <v>367</v>
      </c>
      <c r="R14" s="1" t="s">
        <v>368</v>
      </c>
      <c r="S14" s="1">
        <v>9674956451</v>
      </c>
      <c r="T14" s="1" t="s">
        <v>287</v>
      </c>
      <c r="U14" s="1" t="s">
        <v>369</v>
      </c>
      <c r="V14" s="1">
        <v>7003380613</v>
      </c>
      <c r="W14" s="1" t="s">
        <v>370</v>
      </c>
      <c r="X14" s="1" t="s">
        <v>371</v>
      </c>
      <c r="Y14" s="1" t="s">
        <v>372</v>
      </c>
      <c r="Z14" s="1" t="s">
        <v>373</v>
      </c>
      <c r="AA14" s="1" t="s">
        <v>374</v>
      </c>
      <c r="AB14" s="1" t="s">
        <v>98</v>
      </c>
      <c r="AC14" s="1" t="s">
        <v>96</v>
      </c>
      <c r="AD14" s="1" t="s">
        <v>99</v>
      </c>
      <c r="AE14" s="1" t="s">
        <v>99</v>
      </c>
      <c r="AF14" s="1" t="s">
        <v>375</v>
      </c>
      <c r="AG14" s="1" t="s">
        <v>376</v>
      </c>
      <c r="AH14" s="1" t="s">
        <v>133</v>
      </c>
      <c r="AI14" s="1" t="s">
        <v>315</v>
      </c>
      <c r="AJ14" s="1">
        <v>94.8</v>
      </c>
      <c r="AK14" s="1"/>
      <c r="AL14" s="1" t="s">
        <v>375</v>
      </c>
      <c r="AM14" s="1" t="s">
        <v>377</v>
      </c>
      <c r="AN14" s="1"/>
      <c r="AO14" s="1" t="s">
        <v>136</v>
      </c>
      <c r="AP14" s="1" t="s">
        <v>137</v>
      </c>
      <c r="AQ14" s="1">
        <v>80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 t="s">
        <v>378</v>
      </c>
      <c r="BP14" s="1"/>
      <c r="BQ14" s="1"/>
      <c r="BR14" s="1" t="s">
        <v>379</v>
      </c>
      <c r="BS14" s="1">
        <v>12</v>
      </c>
      <c r="BT14" s="1" t="s">
        <v>380</v>
      </c>
      <c r="BU14" s="1" t="str">
        <f>HYPERLINK("https://nconnect.nicmar.ac.in/storage/profile/ProfilePhoto_P2367013_643791.jpg","Download")</f>
        <v>0</v>
      </c>
      <c r="BV14" s="1" t="s">
        <v>111</v>
      </c>
      <c r="BW14" s="3"/>
      <c r="BX14" s="3"/>
    </row>
    <row r="15" spans="1:76">
      <c r="A15" s="1" t="s">
        <v>76</v>
      </c>
      <c r="B15" s="1" t="s">
        <v>77</v>
      </c>
      <c r="C15" s="1" t="s">
        <v>381</v>
      </c>
      <c r="D15" s="1" t="s">
        <v>382</v>
      </c>
      <c r="E15" s="1" t="s">
        <v>383</v>
      </c>
      <c r="F15" s="1" t="s">
        <v>384</v>
      </c>
      <c r="G15" s="1" t="s">
        <v>385</v>
      </c>
      <c r="H15" s="1" t="s">
        <v>386</v>
      </c>
      <c r="I15" s="1" t="s">
        <v>387</v>
      </c>
      <c r="J15" s="1">
        <v>6309297468</v>
      </c>
      <c r="K15" s="1" t="s">
        <v>85</v>
      </c>
      <c r="L15" s="1" t="s">
        <v>388</v>
      </c>
      <c r="M15" s="1" t="s">
        <v>87</v>
      </c>
      <c r="N15" s="1" t="s">
        <v>389</v>
      </c>
      <c r="O15" s="1" t="s">
        <v>390</v>
      </c>
      <c r="P15" s="1" t="s">
        <v>89</v>
      </c>
      <c r="Q15" s="1" t="s">
        <v>391</v>
      </c>
      <c r="R15" s="1" t="s">
        <v>392</v>
      </c>
      <c r="S15" s="1">
        <v>9423150504</v>
      </c>
      <c r="T15" s="1" t="s">
        <v>393</v>
      </c>
      <c r="U15" s="1" t="s">
        <v>394</v>
      </c>
      <c r="V15" s="1">
        <v>9049955999</v>
      </c>
      <c r="W15" s="1" t="s">
        <v>310</v>
      </c>
      <c r="X15" s="1" t="s">
        <v>395</v>
      </c>
      <c r="Y15" s="1" t="s">
        <v>396</v>
      </c>
      <c r="Z15" s="1" t="s">
        <v>96</v>
      </c>
      <c r="AA15" s="1" t="s">
        <v>397</v>
      </c>
      <c r="AB15" s="1" t="s">
        <v>98</v>
      </c>
      <c r="AC15" s="1" t="s">
        <v>96</v>
      </c>
      <c r="AD15" s="1" t="s">
        <v>99</v>
      </c>
      <c r="AE15" s="1" t="s">
        <v>99</v>
      </c>
      <c r="AF15" s="1" t="s">
        <v>398</v>
      </c>
      <c r="AG15" s="1" t="s">
        <v>399</v>
      </c>
      <c r="AH15" s="1" t="s">
        <v>133</v>
      </c>
      <c r="AI15" s="1" t="s">
        <v>315</v>
      </c>
      <c r="AJ15" s="1">
        <v>85</v>
      </c>
      <c r="AK15" s="1"/>
      <c r="AL15" s="1" t="s">
        <v>400</v>
      </c>
      <c r="AM15" s="1" t="s">
        <v>401</v>
      </c>
      <c r="AN15" s="1"/>
      <c r="AO15" s="1" t="s">
        <v>402</v>
      </c>
      <c r="AP15" s="1" t="s">
        <v>160</v>
      </c>
      <c r="AQ15" s="1">
        <v>82.83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 t="s">
        <v>403</v>
      </c>
      <c r="BP15" s="1"/>
      <c r="BQ15" s="1"/>
      <c r="BR15" s="1" t="s">
        <v>404</v>
      </c>
      <c r="BS15" s="1">
        <v>12</v>
      </c>
      <c r="BT15" s="1" t="s">
        <v>405</v>
      </c>
      <c r="BU15" s="1" t="str">
        <f>HYPERLINK("https://nconnect.nicmar.ac.in/storage/profile/ProfilePhoto_P2367014_958426.jpg","Download")</f>
        <v>0</v>
      </c>
      <c r="BV15" s="1" t="s">
        <v>111</v>
      </c>
      <c r="BW15" s="3"/>
      <c r="BX15" s="3"/>
    </row>
    <row r="16" spans="1:76">
      <c r="A16" s="1" t="s">
        <v>76</v>
      </c>
      <c r="B16" s="1" t="s">
        <v>77</v>
      </c>
      <c r="C16" s="1" t="s">
        <v>406</v>
      </c>
      <c r="D16" s="1" t="s">
        <v>407</v>
      </c>
      <c r="E16" s="1" t="s">
        <v>408</v>
      </c>
      <c r="F16" s="1" t="s">
        <v>409</v>
      </c>
      <c r="G16" s="1" t="s">
        <v>410</v>
      </c>
      <c r="H16" s="1" t="s">
        <v>411</v>
      </c>
      <c r="I16" s="1" t="s">
        <v>412</v>
      </c>
      <c r="J16" s="1">
        <v>9823279270</v>
      </c>
      <c r="K16" s="1" t="s">
        <v>119</v>
      </c>
      <c r="L16" s="1" t="s">
        <v>413</v>
      </c>
      <c r="M16" s="1" t="s">
        <v>87</v>
      </c>
      <c r="N16" s="1" t="s">
        <v>88</v>
      </c>
      <c r="O16" s="1" t="s">
        <v>414</v>
      </c>
      <c r="P16" s="1" t="s">
        <v>415</v>
      </c>
      <c r="Q16" s="1" t="s">
        <v>416</v>
      </c>
      <c r="R16" s="1" t="s">
        <v>417</v>
      </c>
      <c r="S16" s="1">
        <v>9764445090</v>
      </c>
      <c r="T16" s="1" t="s">
        <v>418</v>
      </c>
      <c r="U16" s="1" t="s">
        <v>419</v>
      </c>
      <c r="V16" s="1">
        <v>8806661101</v>
      </c>
      <c r="W16" s="1" t="s">
        <v>310</v>
      </c>
      <c r="X16" s="1" t="s">
        <v>420</v>
      </c>
      <c r="Y16" s="1" t="s">
        <v>396</v>
      </c>
      <c r="Z16" s="1" t="s">
        <v>96</v>
      </c>
      <c r="AA16" s="1" t="s">
        <v>420</v>
      </c>
      <c r="AB16" s="1" t="s">
        <v>396</v>
      </c>
      <c r="AC16" s="1" t="s">
        <v>96</v>
      </c>
      <c r="AD16" s="1" t="s">
        <v>99</v>
      </c>
      <c r="AE16" s="1" t="s">
        <v>99</v>
      </c>
      <c r="AF16" s="1" t="s">
        <v>421</v>
      </c>
      <c r="AG16" s="1" t="s">
        <v>422</v>
      </c>
      <c r="AH16" s="1" t="s">
        <v>179</v>
      </c>
      <c r="AI16" s="1" t="s">
        <v>134</v>
      </c>
      <c r="AJ16" s="1">
        <v>74</v>
      </c>
      <c r="AK16" s="1">
        <v>0</v>
      </c>
      <c r="AL16" s="1" t="s">
        <v>423</v>
      </c>
      <c r="AM16" s="1" t="s">
        <v>424</v>
      </c>
      <c r="AN16" s="1"/>
      <c r="AO16" s="1" t="s">
        <v>106</v>
      </c>
      <c r="AP16" s="1" t="s">
        <v>137</v>
      </c>
      <c r="AQ16" s="1">
        <v>60</v>
      </c>
      <c r="AR16" s="1">
        <v>0</v>
      </c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 t="s">
        <v>204</v>
      </c>
      <c r="BP16" s="1"/>
      <c r="BQ16" s="1"/>
      <c r="BR16" s="1" t="s">
        <v>425</v>
      </c>
      <c r="BS16" s="1">
        <v>12</v>
      </c>
      <c r="BT16" s="1" t="s">
        <v>426</v>
      </c>
      <c r="BU16" s="1" t="str">
        <f>HYPERLINK("https://nconnect.nicmar.ac.in/storage/profile/ProfilePhoto_P2367016 _639527.jpg","Download")</f>
        <v>0</v>
      </c>
      <c r="BV16" s="1" t="s">
        <v>111</v>
      </c>
      <c r="BW16" s="3"/>
      <c r="BX16" s="3"/>
    </row>
    <row r="17" spans="1:76">
      <c r="A17" s="1" t="s">
        <v>76</v>
      </c>
      <c r="B17" s="1" t="s">
        <v>77</v>
      </c>
      <c r="C17" s="1" t="s">
        <v>427</v>
      </c>
      <c r="D17" s="1" t="s">
        <v>428</v>
      </c>
      <c r="E17" s="1"/>
      <c r="F17" s="1" t="s">
        <v>429</v>
      </c>
      <c r="G17" s="1" t="s">
        <v>430</v>
      </c>
      <c r="H17" s="1" t="s">
        <v>431</v>
      </c>
      <c r="I17" s="1" t="s">
        <v>432</v>
      </c>
      <c r="J17" s="1">
        <v>7033193602</v>
      </c>
      <c r="K17" s="1" t="s">
        <v>119</v>
      </c>
      <c r="L17" s="1" t="s">
        <v>433</v>
      </c>
      <c r="M17" s="1" t="s">
        <v>87</v>
      </c>
      <c r="N17" s="1" t="s">
        <v>434</v>
      </c>
      <c r="O17" s="1"/>
      <c r="P17" s="1" t="s">
        <v>89</v>
      </c>
      <c r="Q17" s="1" t="s">
        <v>435</v>
      </c>
      <c r="R17" s="1" t="s">
        <v>436</v>
      </c>
      <c r="S17" s="1">
        <v>9334408377</v>
      </c>
      <c r="T17" s="1" t="s">
        <v>437</v>
      </c>
      <c r="U17" s="1" t="s">
        <v>438</v>
      </c>
      <c r="V17" s="1">
        <v>9835632009</v>
      </c>
      <c r="W17" s="1" t="s">
        <v>439</v>
      </c>
      <c r="X17" s="1" t="s">
        <v>440</v>
      </c>
      <c r="Y17" s="1" t="s">
        <v>441</v>
      </c>
      <c r="Z17" s="1" t="s">
        <v>442</v>
      </c>
      <c r="AA17" s="1" t="s">
        <v>443</v>
      </c>
      <c r="AB17" s="1" t="s">
        <v>98</v>
      </c>
      <c r="AC17" s="1" t="s">
        <v>96</v>
      </c>
      <c r="AD17" s="1" t="s">
        <v>99</v>
      </c>
      <c r="AE17" s="1" t="s">
        <v>99</v>
      </c>
      <c r="AF17" s="1" t="s">
        <v>444</v>
      </c>
      <c r="AG17" s="1" t="s">
        <v>101</v>
      </c>
      <c r="AH17" s="1" t="s">
        <v>445</v>
      </c>
      <c r="AI17" s="1" t="s">
        <v>102</v>
      </c>
      <c r="AJ17" s="1">
        <v>94.33</v>
      </c>
      <c r="AK17" s="1"/>
      <c r="AL17" s="1" t="s">
        <v>444</v>
      </c>
      <c r="AM17" s="1" t="s">
        <v>101</v>
      </c>
      <c r="AN17" s="1"/>
      <c r="AO17" s="1" t="s">
        <v>103</v>
      </c>
      <c r="AP17" s="1" t="s">
        <v>315</v>
      </c>
      <c r="AQ17" s="1">
        <v>92.8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 t="s">
        <v>295</v>
      </c>
      <c r="BP17" s="1"/>
      <c r="BQ17" s="1"/>
      <c r="BR17" s="1" t="s">
        <v>446</v>
      </c>
      <c r="BS17" s="1">
        <v>11</v>
      </c>
      <c r="BT17" s="1"/>
      <c r="BU17" s="1" t="str">
        <f>HYPERLINK("https://nconnect.nicmar.ac.in/storage/profile/ProfilePhoto_P2367017_561432.jpg","Download")</f>
        <v>0</v>
      </c>
      <c r="BV17" s="1" t="s">
        <v>111</v>
      </c>
      <c r="BW17" s="3"/>
      <c r="BX17" s="3"/>
    </row>
    <row r="18" spans="1:76">
      <c r="A18" s="1" t="s">
        <v>76</v>
      </c>
      <c r="B18" s="1" t="s">
        <v>77</v>
      </c>
      <c r="C18" s="1" t="s">
        <v>447</v>
      </c>
      <c r="D18" s="1" t="s">
        <v>448</v>
      </c>
      <c r="E18" s="1"/>
      <c r="F18" s="1" t="s">
        <v>449</v>
      </c>
      <c r="G18" s="1" t="s">
        <v>450</v>
      </c>
      <c r="H18" s="1" t="s">
        <v>451</v>
      </c>
      <c r="I18" s="1" t="s">
        <v>452</v>
      </c>
      <c r="J18" s="1">
        <v>9336217380</v>
      </c>
      <c r="K18" s="1" t="s">
        <v>119</v>
      </c>
      <c r="L18" s="1" t="s">
        <v>453</v>
      </c>
      <c r="M18" s="1" t="s">
        <v>87</v>
      </c>
      <c r="N18" s="1" t="s">
        <v>454</v>
      </c>
      <c r="O18" s="1"/>
      <c r="P18" s="1" t="s">
        <v>263</v>
      </c>
      <c r="Q18" s="1" t="s">
        <v>455</v>
      </c>
      <c r="R18" s="1" t="s">
        <v>456</v>
      </c>
      <c r="S18" s="1">
        <v>9648940980</v>
      </c>
      <c r="T18" s="1" t="s">
        <v>457</v>
      </c>
      <c r="U18" s="1" t="s">
        <v>458</v>
      </c>
      <c r="V18" s="1">
        <v>9648940980</v>
      </c>
      <c r="W18" s="1" t="s">
        <v>457</v>
      </c>
      <c r="X18" s="1" t="s">
        <v>459</v>
      </c>
      <c r="Y18" s="1" t="s">
        <v>460</v>
      </c>
      <c r="Z18" s="1" t="s">
        <v>461</v>
      </c>
      <c r="AA18" s="1" t="s">
        <v>459</v>
      </c>
      <c r="AB18" s="1" t="s">
        <v>460</v>
      </c>
      <c r="AC18" s="1" t="s">
        <v>461</v>
      </c>
      <c r="AD18" s="1" t="s">
        <v>99</v>
      </c>
      <c r="AE18" s="1" t="s">
        <v>99</v>
      </c>
      <c r="AF18" s="1" t="s">
        <v>462</v>
      </c>
      <c r="AG18" s="1" t="s">
        <v>463</v>
      </c>
      <c r="AH18" s="1" t="s">
        <v>133</v>
      </c>
      <c r="AI18" s="1" t="s">
        <v>134</v>
      </c>
      <c r="AJ18" s="1">
        <v>95.6</v>
      </c>
      <c r="AK18" s="1"/>
      <c r="AL18" s="1" t="s">
        <v>462</v>
      </c>
      <c r="AM18" s="1" t="s">
        <v>464</v>
      </c>
      <c r="AN18" s="1"/>
      <c r="AO18" s="1" t="s">
        <v>402</v>
      </c>
      <c r="AP18" s="1" t="s">
        <v>137</v>
      </c>
      <c r="AQ18" s="1">
        <v>81.6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 t="s">
        <v>465</v>
      </c>
      <c r="BP18" s="1"/>
      <c r="BQ18" s="1"/>
      <c r="BR18" s="1" t="s">
        <v>466</v>
      </c>
      <c r="BS18" s="1">
        <v>12</v>
      </c>
      <c r="BT18" s="1" t="s">
        <v>467</v>
      </c>
      <c r="BU18" s="1" t="str">
        <f>HYPERLINK("https://nconnect.nicmar.ac.in/storage/profile/ProfilePhoto_P2367018_789645.jpg","Download")</f>
        <v>0</v>
      </c>
      <c r="BV18" s="1" t="s">
        <v>111</v>
      </c>
      <c r="BW18" s="3"/>
      <c r="BX18" s="3"/>
    </row>
    <row r="19" spans="1:76">
      <c r="A19" s="1" t="s">
        <v>76</v>
      </c>
      <c r="B19" s="1" t="s">
        <v>77</v>
      </c>
      <c r="C19" s="1" t="s">
        <v>468</v>
      </c>
      <c r="D19" s="1" t="s">
        <v>469</v>
      </c>
      <c r="E19" s="1" t="s">
        <v>470</v>
      </c>
      <c r="F19" s="1" t="s">
        <v>471</v>
      </c>
      <c r="G19" s="1" t="s">
        <v>472</v>
      </c>
      <c r="H19" s="1" t="s">
        <v>473</v>
      </c>
      <c r="I19" s="1" t="s">
        <v>474</v>
      </c>
      <c r="J19" s="1">
        <v>9146031791</v>
      </c>
      <c r="K19" s="1" t="s">
        <v>119</v>
      </c>
      <c r="L19" s="1" t="s">
        <v>475</v>
      </c>
      <c r="M19" s="1" t="s">
        <v>87</v>
      </c>
      <c r="N19" s="1" t="s">
        <v>476</v>
      </c>
      <c r="O19" s="1"/>
      <c r="P19" s="1" t="s">
        <v>122</v>
      </c>
      <c r="Q19" s="1" t="s">
        <v>477</v>
      </c>
      <c r="R19" s="1" t="s">
        <v>478</v>
      </c>
      <c r="S19" s="1">
        <v>9422292521</v>
      </c>
      <c r="T19" s="1" t="s">
        <v>479</v>
      </c>
      <c r="U19" s="1" t="s">
        <v>480</v>
      </c>
      <c r="V19" s="1">
        <v>9225540828</v>
      </c>
      <c r="W19" s="1" t="s">
        <v>289</v>
      </c>
      <c r="X19" s="1" t="s">
        <v>481</v>
      </c>
      <c r="Y19" s="1" t="s">
        <v>98</v>
      </c>
      <c r="Z19" s="1" t="s">
        <v>96</v>
      </c>
      <c r="AA19" s="1" t="s">
        <v>481</v>
      </c>
      <c r="AB19" s="1" t="s">
        <v>98</v>
      </c>
      <c r="AC19" s="1" t="s">
        <v>96</v>
      </c>
      <c r="AD19" s="1" t="s">
        <v>99</v>
      </c>
      <c r="AE19" s="1" t="s">
        <v>99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 t="str">
        <f>HYPERLINK("https://nconnect.nicmar.ac.in/storage/profile/ProfilePhoto_P2367019_756943.jpg","Download")</f>
        <v>0</v>
      </c>
      <c r="BV19" s="1" t="s">
        <v>482</v>
      </c>
      <c r="BW19" s="3"/>
      <c r="BX19" s="3"/>
    </row>
    <row r="20" spans="1:76">
      <c r="A20" s="1" t="s">
        <v>76</v>
      </c>
      <c r="B20" s="1" t="s">
        <v>77</v>
      </c>
      <c r="C20" s="1" t="s">
        <v>483</v>
      </c>
      <c r="D20" s="1" t="s">
        <v>484</v>
      </c>
      <c r="E20" s="1"/>
      <c r="F20" s="1" t="s">
        <v>485</v>
      </c>
      <c r="G20" s="1" t="s">
        <v>486</v>
      </c>
      <c r="H20" s="1" t="s">
        <v>487</v>
      </c>
      <c r="I20" s="1" t="s">
        <v>488</v>
      </c>
      <c r="J20" s="1">
        <v>9717153576</v>
      </c>
      <c r="K20" s="1" t="s">
        <v>119</v>
      </c>
      <c r="L20" s="1" t="s">
        <v>283</v>
      </c>
      <c r="M20" s="1" t="s">
        <v>87</v>
      </c>
      <c r="N20" s="1" t="s">
        <v>434</v>
      </c>
      <c r="O20" s="1"/>
      <c r="P20" s="1" t="s">
        <v>89</v>
      </c>
      <c r="Q20" s="1" t="s">
        <v>489</v>
      </c>
      <c r="R20" s="1" t="s">
        <v>490</v>
      </c>
      <c r="S20" s="1">
        <v>9811710666</v>
      </c>
      <c r="T20" s="1" t="s">
        <v>491</v>
      </c>
      <c r="U20" s="1" t="s">
        <v>492</v>
      </c>
      <c r="V20" s="1">
        <v>9811812606</v>
      </c>
      <c r="W20" s="1" t="s">
        <v>310</v>
      </c>
      <c r="X20" s="1" t="s">
        <v>493</v>
      </c>
      <c r="Y20" s="1" t="s">
        <v>494</v>
      </c>
      <c r="Z20" s="1" t="s">
        <v>461</v>
      </c>
      <c r="AA20" s="1" t="s">
        <v>493</v>
      </c>
      <c r="AB20" s="1" t="s">
        <v>494</v>
      </c>
      <c r="AC20" s="1" t="s">
        <v>461</v>
      </c>
      <c r="AD20" s="1" t="s">
        <v>99</v>
      </c>
      <c r="AE20" s="1" t="s">
        <v>99</v>
      </c>
      <c r="AF20" s="1" t="s">
        <v>495</v>
      </c>
      <c r="AG20" s="1" t="s">
        <v>496</v>
      </c>
      <c r="AH20" s="1" t="s">
        <v>133</v>
      </c>
      <c r="AI20" s="1" t="s">
        <v>227</v>
      </c>
      <c r="AJ20" s="1">
        <v>89.6</v>
      </c>
      <c r="AK20" s="1"/>
      <c r="AL20" s="1" t="s">
        <v>495</v>
      </c>
      <c r="AM20" s="1" t="s">
        <v>496</v>
      </c>
      <c r="AN20" s="1"/>
      <c r="AO20" s="1" t="s">
        <v>136</v>
      </c>
      <c r="AP20" s="1" t="s">
        <v>497</v>
      </c>
      <c r="AQ20" s="1">
        <v>77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 t="s">
        <v>295</v>
      </c>
      <c r="BP20" s="1"/>
      <c r="BQ20" s="1"/>
      <c r="BR20" s="1" t="s">
        <v>498</v>
      </c>
      <c r="BS20" s="1">
        <v>11</v>
      </c>
      <c r="BT20" s="1" t="s">
        <v>499</v>
      </c>
      <c r="BU20" s="1" t="str">
        <f>HYPERLINK("https://nconnect.nicmar.ac.in/storage/profile/ProfilePhoto_P2367020_634581.jpg","Download")</f>
        <v>0</v>
      </c>
      <c r="BV20" s="1" t="s">
        <v>111</v>
      </c>
      <c r="BW20" s="3"/>
      <c r="BX20" s="3"/>
    </row>
    <row r="21" spans="1:76">
      <c r="A21" s="1" t="s">
        <v>76</v>
      </c>
      <c r="B21" s="1" t="s">
        <v>77</v>
      </c>
      <c r="C21" s="1" t="s">
        <v>500</v>
      </c>
      <c r="D21" s="1" t="s">
        <v>501</v>
      </c>
      <c r="E21" s="1"/>
      <c r="F21" s="1" t="s">
        <v>502</v>
      </c>
      <c r="G21" s="1" t="s">
        <v>503</v>
      </c>
      <c r="H21" s="1" t="s">
        <v>504</v>
      </c>
      <c r="I21" s="1" t="s">
        <v>505</v>
      </c>
      <c r="J21" s="1">
        <v>9682250305</v>
      </c>
      <c r="K21" s="1" t="s">
        <v>85</v>
      </c>
      <c r="L21" s="1" t="s">
        <v>506</v>
      </c>
      <c r="M21" s="1" t="s">
        <v>87</v>
      </c>
      <c r="N21" s="1" t="s">
        <v>507</v>
      </c>
      <c r="O21" s="1"/>
      <c r="P21" s="1" t="s">
        <v>122</v>
      </c>
      <c r="Q21" s="1" t="s">
        <v>508</v>
      </c>
      <c r="R21" s="1" t="s">
        <v>509</v>
      </c>
      <c r="S21" s="1">
        <v>9136028008</v>
      </c>
      <c r="T21" s="1" t="s">
        <v>510</v>
      </c>
      <c r="U21" s="1" t="s">
        <v>511</v>
      </c>
      <c r="V21" s="1">
        <v>9136028008</v>
      </c>
      <c r="W21" s="1" t="s">
        <v>127</v>
      </c>
      <c r="X21" s="1" t="s">
        <v>512</v>
      </c>
      <c r="Y21" s="1" t="s">
        <v>200</v>
      </c>
      <c r="Z21" s="1" t="s">
        <v>96</v>
      </c>
      <c r="AA21" s="1" t="s">
        <v>512</v>
      </c>
      <c r="AB21" s="1" t="s">
        <v>200</v>
      </c>
      <c r="AC21" s="1" t="s">
        <v>96</v>
      </c>
      <c r="AD21" s="1" t="s">
        <v>99</v>
      </c>
      <c r="AE21" s="1" t="s">
        <v>99</v>
      </c>
      <c r="AF21" s="1" t="s">
        <v>513</v>
      </c>
      <c r="AG21" s="1" t="s">
        <v>514</v>
      </c>
      <c r="AH21" s="1" t="s">
        <v>133</v>
      </c>
      <c r="AI21" s="1" t="s">
        <v>315</v>
      </c>
      <c r="AJ21" s="1">
        <v>93.67</v>
      </c>
      <c r="AK21" s="1"/>
      <c r="AL21" s="1" t="s">
        <v>515</v>
      </c>
      <c r="AM21" s="1" t="s">
        <v>516</v>
      </c>
      <c r="AN21" s="1"/>
      <c r="AO21" s="1" t="s">
        <v>402</v>
      </c>
      <c r="AP21" s="1" t="s">
        <v>137</v>
      </c>
      <c r="AQ21" s="1">
        <v>79.83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 t="s">
        <v>517</v>
      </c>
      <c r="BP21" s="1"/>
      <c r="BQ21" s="1"/>
      <c r="BR21" s="1" t="s">
        <v>518</v>
      </c>
      <c r="BS21" s="1">
        <v>11</v>
      </c>
      <c r="BT21" s="1" t="s">
        <v>519</v>
      </c>
      <c r="BU21" s="1" t="str">
        <f>HYPERLINK("https://nconnect.nicmar.ac.in/storage/profile/ProfilePhoto_P2367021_429761.jpg","Download")</f>
        <v>0</v>
      </c>
      <c r="BV21" s="1" t="s">
        <v>111</v>
      </c>
      <c r="BW21" s="3"/>
      <c r="BX21" s="3"/>
    </row>
    <row r="22" spans="1:76">
      <c r="A22" s="1" t="s">
        <v>76</v>
      </c>
      <c r="B22" s="1" t="s">
        <v>77</v>
      </c>
      <c r="C22" s="1" t="s">
        <v>520</v>
      </c>
      <c r="D22" s="1" t="s">
        <v>521</v>
      </c>
      <c r="E22" s="1"/>
      <c r="F22" s="1" t="s">
        <v>522</v>
      </c>
      <c r="G22" s="1" t="s">
        <v>523</v>
      </c>
      <c r="H22" s="1" t="s">
        <v>524</v>
      </c>
      <c r="I22" s="1" t="s">
        <v>525</v>
      </c>
      <c r="J22" s="1">
        <v>9664344497</v>
      </c>
      <c r="K22" s="1" t="s">
        <v>85</v>
      </c>
      <c r="L22" s="1" t="s">
        <v>526</v>
      </c>
      <c r="M22" s="1" t="s">
        <v>87</v>
      </c>
      <c r="N22" s="1" t="s">
        <v>527</v>
      </c>
      <c r="O22" s="1"/>
      <c r="P22" s="1" t="s">
        <v>122</v>
      </c>
      <c r="Q22" s="1" t="s">
        <v>528</v>
      </c>
      <c r="R22" s="1" t="s">
        <v>529</v>
      </c>
      <c r="S22" s="1">
        <v>9414083728</v>
      </c>
      <c r="T22" s="1" t="s">
        <v>530</v>
      </c>
      <c r="U22" s="1" t="s">
        <v>531</v>
      </c>
      <c r="V22" s="1">
        <v>9407311157</v>
      </c>
      <c r="W22" s="1" t="s">
        <v>310</v>
      </c>
      <c r="X22" s="1" t="s">
        <v>532</v>
      </c>
      <c r="Y22" s="1" t="s">
        <v>533</v>
      </c>
      <c r="Z22" s="1" t="s">
        <v>534</v>
      </c>
      <c r="AA22" s="1" t="s">
        <v>532</v>
      </c>
      <c r="AB22" s="1" t="s">
        <v>533</v>
      </c>
      <c r="AC22" s="1" t="s">
        <v>534</v>
      </c>
      <c r="AD22" s="1" t="s">
        <v>99</v>
      </c>
      <c r="AE22" s="1" t="s">
        <v>99</v>
      </c>
      <c r="AF22" s="1" t="s">
        <v>535</v>
      </c>
      <c r="AG22" s="1" t="s">
        <v>536</v>
      </c>
      <c r="AH22" s="1" t="s">
        <v>133</v>
      </c>
      <c r="AI22" s="1" t="s">
        <v>134</v>
      </c>
      <c r="AJ22" s="1">
        <v>84</v>
      </c>
      <c r="AK22" s="1"/>
      <c r="AL22" s="1" t="s">
        <v>535</v>
      </c>
      <c r="AM22" s="1" t="s">
        <v>536</v>
      </c>
      <c r="AN22" s="1"/>
      <c r="AO22" s="1" t="s">
        <v>136</v>
      </c>
      <c r="AP22" s="1" t="s">
        <v>137</v>
      </c>
      <c r="AQ22" s="1">
        <v>68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 t="s">
        <v>537</v>
      </c>
      <c r="BP22" s="1"/>
      <c r="BQ22" s="1"/>
      <c r="BR22" s="1"/>
      <c r="BS22" s="1"/>
      <c r="BT22" s="1" t="s">
        <v>538</v>
      </c>
      <c r="BU22" s="1" t="str">
        <f>HYPERLINK("https://nconnect.nicmar.ac.in/storage/profile/ProfilePhoto_P2367022 _641289.jpg","Download")</f>
        <v>0</v>
      </c>
      <c r="BV22" s="1" t="s">
        <v>111</v>
      </c>
      <c r="BW22" s="3"/>
      <c r="BX22" s="3"/>
    </row>
    <row r="23" spans="1:76">
      <c r="A23" s="1" t="s">
        <v>76</v>
      </c>
      <c r="B23" s="1" t="s">
        <v>77</v>
      </c>
      <c r="C23" s="1" t="s">
        <v>539</v>
      </c>
      <c r="D23" s="1" t="s">
        <v>540</v>
      </c>
      <c r="E23" s="1"/>
      <c r="F23" s="1" t="s">
        <v>541</v>
      </c>
      <c r="G23" s="1" t="s">
        <v>542</v>
      </c>
      <c r="H23" s="1" t="s">
        <v>543</v>
      </c>
      <c r="I23" s="1" t="s">
        <v>544</v>
      </c>
      <c r="J23" s="1">
        <v>7827503102</v>
      </c>
      <c r="K23" s="1" t="s">
        <v>119</v>
      </c>
      <c r="L23" s="1" t="s">
        <v>545</v>
      </c>
      <c r="M23" s="1" t="s">
        <v>87</v>
      </c>
      <c r="N23" s="1" t="s">
        <v>546</v>
      </c>
      <c r="O23" s="1"/>
      <c r="P23" s="1" t="s">
        <v>89</v>
      </c>
      <c r="Q23" s="1" t="s">
        <v>547</v>
      </c>
      <c r="R23" s="1" t="s">
        <v>548</v>
      </c>
      <c r="S23" s="1">
        <v>9811759396</v>
      </c>
      <c r="T23" s="1" t="s">
        <v>393</v>
      </c>
      <c r="U23" s="1" t="s">
        <v>549</v>
      </c>
      <c r="V23" s="1">
        <v>9953527697</v>
      </c>
      <c r="W23" s="1" t="s">
        <v>550</v>
      </c>
      <c r="X23" s="1" t="s">
        <v>551</v>
      </c>
      <c r="Y23" s="1" t="s">
        <v>552</v>
      </c>
      <c r="Z23" s="1" t="s">
        <v>461</v>
      </c>
      <c r="AA23" s="1" t="s">
        <v>551</v>
      </c>
      <c r="AB23" s="1" t="s">
        <v>552</v>
      </c>
      <c r="AC23" s="1" t="s">
        <v>461</v>
      </c>
      <c r="AD23" s="1" t="s">
        <v>99</v>
      </c>
      <c r="AE23" s="1" t="s">
        <v>99</v>
      </c>
      <c r="AF23" s="1" t="s">
        <v>553</v>
      </c>
      <c r="AG23" s="1" t="s">
        <v>101</v>
      </c>
      <c r="AH23" s="1" t="s">
        <v>133</v>
      </c>
      <c r="AI23" s="1" t="s">
        <v>554</v>
      </c>
      <c r="AJ23" s="1">
        <v>82.6</v>
      </c>
      <c r="AK23" s="1">
        <v>0</v>
      </c>
      <c r="AL23" s="1" t="s">
        <v>553</v>
      </c>
      <c r="AM23" s="1" t="s">
        <v>101</v>
      </c>
      <c r="AN23" s="1"/>
      <c r="AO23" s="1" t="s">
        <v>136</v>
      </c>
      <c r="AP23" s="1" t="s">
        <v>555</v>
      </c>
      <c r="AQ23" s="1">
        <v>76</v>
      </c>
      <c r="AR23" s="1">
        <v>0</v>
      </c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 t="s">
        <v>204</v>
      </c>
      <c r="BP23" s="1"/>
      <c r="BQ23" s="1"/>
      <c r="BR23" s="1"/>
      <c r="BS23" s="1"/>
      <c r="BT23" s="1"/>
      <c r="BU23" s="1" t="str">
        <f>HYPERLINK("https://nconnect.nicmar.ac.in/storage/profile/ProfilePhoto_p2367023_564182.jpg","Download")</f>
        <v>0</v>
      </c>
      <c r="BV23" s="1" t="s">
        <v>111</v>
      </c>
      <c r="BW23" s="3"/>
      <c r="BX23" s="3"/>
    </row>
    <row r="24" spans="1:76">
      <c r="A24" s="1" t="s">
        <v>76</v>
      </c>
      <c r="B24" s="1" t="s">
        <v>77</v>
      </c>
      <c r="C24" s="1" t="s">
        <v>556</v>
      </c>
      <c r="D24" s="1" t="s">
        <v>557</v>
      </c>
      <c r="E24" s="1"/>
      <c r="F24" s="1" t="s">
        <v>558</v>
      </c>
      <c r="G24" s="1" t="s">
        <v>559</v>
      </c>
      <c r="H24" s="1" t="s">
        <v>560</v>
      </c>
      <c r="I24" s="1" t="s">
        <v>561</v>
      </c>
      <c r="J24" s="1">
        <v>9346635903</v>
      </c>
      <c r="K24" s="1" t="s">
        <v>119</v>
      </c>
      <c r="L24" s="1" t="s">
        <v>562</v>
      </c>
      <c r="M24" s="1" t="s">
        <v>87</v>
      </c>
      <c r="N24" s="1" t="s">
        <v>563</v>
      </c>
      <c r="O24" s="1"/>
      <c r="P24" s="1"/>
      <c r="Q24" s="1" t="s">
        <v>564</v>
      </c>
      <c r="R24" s="1" t="s">
        <v>565</v>
      </c>
      <c r="S24" s="1">
        <v>9346635903</v>
      </c>
      <c r="T24" s="1" t="s">
        <v>566</v>
      </c>
      <c r="U24" s="1" t="s">
        <v>567</v>
      </c>
      <c r="V24" s="1">
        <v>9347160650</v>
      </c>
      <c r="W24" s="1" t="s">
        <v>219</v>
      </c>
      <c r="X24" s="1" t="s">
        <v>568</v>
      </c>
      <c r="Y24" s="1" t="s">
        <v>569</v>
      </c>
      <c r="Z24" s="1" t="s">
        <v>570</v>
      </c>
      <c r="AA24" s="1" t="s">
        <v>568</v>
      </c>
      <c r="AB24" s="1" t="s">
        <v>569</v>
      </c>
      <c r="AC24" s="1" t="s">
        <v>570</v>
      </c>
      <c r="AD24" s="1" t="s">
        <v>99</v>
      </c>
      <c r="AE24" s="1" t="s">
        <v>99</v>
      </c>
      <c r="AF24" s="1" t="s">
        <v>571</v>
      </c>
      <c r="AG24" s="1" t="s">
        <v>572</v>
      </c>
      <c r="AH24" s="1" t="s">
        <v>103</v>
      </c>
      <c r="AI24" s="1" t="s">
        <v>106</v>
      </c>
      <c r="AJ24" s="1">
        <v>100</v>
      </c>
      <c r="AK24" s="1"/>
      <c r="AL24" s="1" t="s">
        <v>573</v>
      </c>
      <c r="AM24" s="1" t="s">
        <v>574</v>
      </c>
      <c r="AN24" s="1"/>
      <c r="AO24" s="1" t="s">
        <v>315</v>
      </c>
      <c r="AP24" s="1" t="s">
        <v>497</v>
      </c>
      <c r="AQ24" s="1">
        <v>88.5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 t="s">
        <v>575</v>
      </c>
      <c r="BP24" s="1"/>
      <c r="BQ24" s="1"/>
      <c r="BR24" s="1" t="s">
        <v>576</v>
      </c>
      <c r="BS24" s="1">
        <v>11</v>
      </c>
      <c r="BT24" s="1" t="s">
        <v>577</v>
      </c>
      <c r="BU24" s="1" t="str">
        <f>HYPERLINK("https://nconnect.nicmar.ac.in/storage/profile/ProfilePhoto_P2367024 _423659.jpg","Download")</f>
        <v>0</v>
      </c>
      <c r="BV24" s="1" t="s">
        <v>111</v>
      </c>
      <c r="BW24" s="3"/>
      <c r="BX24" s="3"/>
    </row>
    <row r="25" spans="1:76">
      <c r="A25" s="1" t="s">
        <v>76</v>
      </c>
      <c r="B25" s="1" t="s">
        <v>77</v>
      </c>
      <c r="C25" s="1" t="s">
        <v>578</v>
      </c>
      <c r="D25" s="1" t="s">
        <v>579</v>
      </c>
      <c r="E25" s="1"/>
      <c r="F25" s="1" t="s">
        <v>580</v>
      </c>
      <c r="G25" s="1" t="s">
        <v>581</v>
      </c>
      <c r="H25" s="1" t="s">
        <v>582</v>
      </c>
      <c r="I25" s="1" t="s">
        <v>583</v>
      </c>
      <c r="J25" s="1">
        <v>9302498588</v>
      </c>
      <c r="K25" s="1" t="s">
        <v>85</v>
      </c>
      <c r="L25" s="1" t="s">
        <v>584</v>
      </c>
      <c r="M25" s="1" t="s">
        <v>87</v>
      </c>
      <c r="N25" s="1" t="s">
        <v>585</v>
      </c>
      <c r="O25" s="1"/>
      <c r="P25" s="1" t="s">
        <v>122</v>
      </c>
      <c r="Q25" s="1" t="s">
        <v>586</v>
      </c>
      <c r="R25" s="1" t="s">
        <v>587</v>
      </c>
      <c r="S25" s="1">
        <v>8839985150</v>
      </c>
      <c r="T25" s="1" t="s">
        <v>287</v>
      </c>
      <c r="U25" s="1" t="s">
        <v>588</v>
      </c>
      <c r="V25" s="1">
        <v>7987203315</v>
      </c>
      <c r="W25" s="1" t="s">
        <v>589</v>
      </c>
      <c r="X25" s="1" t="s">
        <v>590</v>
      </c>
      <c r="Y25" s="1" t="s">
        <v>591</v>
      </c>
      <c r="Z25" s="1" t="s">
        <v>251</v>
      </c>
      <c r="AA25" s="1" t="s">
        <v>590</v>
      </c>
      <c r="AB25" s="1" t="s">
        <v>591</v>
      </c>
      <c r="AC25" s="1" t="s">
        <v>251</v>
      </c>
      <c r="AD25" s="1" t="s">
        <v>99</v>
      </c>
      <c r="AE25" s="1" t="s">
        <v>99</v>
      </c>
      <c r="AF25" s="1" t="s">
        <v>592</v>
      </c>
      <c r="AG25" s="1" t="s">
        <v>593</v>
      </c>
      <c r="AH25" s="1" t="s">
        <v>133</v>
      </c>
      <c r="AI25" s="1" t="s">
        <v>134</v>
      </c>
      <c r="AJ25" s="1">
        <v>74.5</v>
      </c>
      <c r="AK25" s="1"/>
      <c r="AL25" s="1" t="s">
        <v>594</v>
      </c>
      <c r="AM25" s="1" t="s">
        <v>593</v>
      </c>
      <c r="AN25" s="1"/>
      <c r="AO25" s="1" t="s">
        <v>107</v>
      </c>
      <c r="AP25" s="1" t="s">
        <v>595</v>
      </c>
      <c r="AQ25" s="1">
        <v>72.8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 t="s">
        <v>596</v>
      </c>
      <c r="BP25" s="1"/>
      <c r="BQ25" s="1"/>
      <c r="BR25" s="1"/>
      <c r="BS25" s="1"/>
      <c r="BT25" s="1"/>
      <c r="BU25" s="1" t="str">
        <f>HYPERLINK("https://nconnect.nicmar.ac.in/storage/profile/ProfilePhoto_P2367025_248913.jpg","Download")</f>
        <v>0</v>
      </c>
      <c r="BV25" s="1" t="s">
        <v>111</v>
      </c>
      <c r="BW25" s="3"/>
      <c r="BX25" s="3"/>
    </row>
    <row r="26" spans="1:76">
      <c r="A26" s="1" t="s">
        <v>76</v>
      </c>
      <c r="B26" s="1" t="s">
        <v>77</v>
      </c>
      <c r="C26" s="1" t="s">
        <v>597</v>
      </c>
      <c r="D26" s="1" t="s">
        <v>598</v>
      </c>
      <c r="E26" s="1" t="s">
        <v>599</v>
      </c>
      <c r="F26" s="1" t="s">
        <v>600</v>
      </c>
      <c r="G26" s="1" t="s">
        <v>601</v>
      </c>
      <c r="H26" s="1" t="s">
        <v>602</v>
      </c>
      <c r="I26" s="1" t="s">
        <v>603</v>
      </c>
      <c r="J26" s="1">
        <v>9224209398</v>
      </c>
      <c r="K26" s="1" t="s">
        <v>85</v>
      </c>
      <c r="L26" s="1" t="s">
        <v>604</v>
      </c>
      <c r="M26" s="1" t="s">
        <v>87</v>
      </c>
      <c r="N26" s="1" t="s">
        <v>605</v>
      </c>
      <c r="O26" s="1"/>
      <c r="P26" s="1" t="s">
        <v>243</v>
      </c>
      <c r="Q26" s="1" t="s">
        <v>606</v>
      </c>
      <c r="R26" s="1" t="s">
        <v>599</v>
      </c>
      <c r="S26" s="1">
        <v>9821490634</v>
      </c>
      <c r="T26" s="1" t="s">
        <v>607</v>
      </c>
      <c r="U26" s="1" t="s">
        <v>608</v>
      </c>
      <c r="V26" s="1">
        <v>9224209398</v>
      </c>
      <c r="W26" s="1" t="s">
        <v>127</v>
      </c>
      <c r="X26" s="1" t="s">
        <v>609</v>
      </c>
      <c r="Y26" s="1" t="s">
        <v>98</v>
      </c>
      <c r="Z26" s="1" t="s">
        <v>96</v>
      </c>
      <c r="AA26" s="1" t="s">
        <v>609</v>
      </c>
      <c r="AB26" s="1" t="s">
        <v>98</v>
      </c>
      <c r="AC26" s="1" t="s">
        <v>96</v>
      </c>
      <c r="AD26" s="1" t="s">
        <v>99</v>
      </c>
      <c r="AE26" s="1" t="s">
        <v>99</v>
      </c>
      <c r="AF26" s="1" t="s">
        <v>610</v>
      </c>
      <c r="AG26" s="1" t="s">
        <v>611</v>
      </c>
      <c r="AH26" s="1" t="s">
        <v>133</v>
      </c>
      <c r="AI26" s="1" t="s">
        <v>134</v>
      </c>
      <c r="AJ26" s="1">
        <v>62.8</v>
      </c>
      <c r="AK26" s="1">
        <v>0</v>
      </c>
      <c r="AL26" s="1" t="s">
        <v>612</v>
      </c>
      <c r="AM26" s="1" t="s">
        <v>613</v>
      </c>
      <c r="AN26" s="1"/>
      <c r="AO26" s="1" t="s">
        <v>614</v>
      </c>
      <c r="AP26" s="1" t="s">
        <v>160</v>
      </c>
      <c r="AQ26" s="1">
        <v>61.17</v>
      </c>
      <c r="AR26" s="1">
        <v>0</v>
      </c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 t="s">
        <v>615</v>
      </c>
      <c r="BP26" s="1"/>
      <c r="BQ26" s="1"/>
      <c r="BR26" s="1" t="s">
        <v>616</v>
      </c>
      <c r="BS26" s="1">
        <v>12</v>
      </c>
      <c r="BT26" s="1" t="s">
        <v>617</v>
      </c>
      <c r="BU26" s="1" t="str">
        <f>HYPERLINK("https://nconnect.nicmar.ac.in/storage/profile/ProfilePhoto_P2367028_915374.jpg","Download")</f>
        <v>0</v>
      </c>
      <c r="BV26" s="1" t="s">
        <v>111</v>
      </c>
      <c r="BW26" s="3"/>
      <c r="BX26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  <hyperlink ref="BU17" r:id="rId_hyperlink_16" tooltip="Download" display="Download"/>
    <hyperlink ref="BU18" r:id="rId_hyperlink_17" tooltip="Download" display="Download"/>
    <hyperlink ref="BU19" r:id="rId_hyperlink_18" tooltip="Download" display="Download"/>
    <hyperlink ref="BU20" r:id="rId_hyperlink_19" tooltip="Download" display="Download"/>
    <hyperlink ref="BU21" r:id="rId_hyperlink_20" tooltip="Download" display="Download"/>
    <hyperlink ref="BU22" r:id="rId_hyperlink_21" tooltip="Download" display="Download"/>
    <hyperlink ref="BU23" r:id="rId_hyperlink_22" tooltip="Download" display="Download"/>
    <hyperlink ref="BU24" r:id="rId_hyperlink_23" tooltip="Download" display="Download"/>
    <hyperlink ref="BU25" r:id="rId_hyperlink_24" tooltip="Download" display="Download"/>
    <hyperlink ref="BU26" r:id="rId_hyperlink_2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2026-10-01T16:27:54+05:30</dcterms:created>
  <dcterms:modified xsi:type="dcterms:W3CDTF">2026-10-01T16:27:54+05:30</dcterms:modified>
  <dc:title>Untitled Spreadsheet</dc:title>
  <dc:description/>
  <dc:subject/>
  <cp:keywords/>
  <cp:category/>
</cp:coreProperties>
</file>