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<sst xmlns="http://schemas.openxmlformats.org/spreadsheetml/2006/main" uniqueCount="1338">
  <si>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</si>
  <si>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</si>
  <si>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</si>
  <si>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</si>
  <si>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</si>
  <si>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</si>
  <si>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</si>
  <si>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</si>
  <si>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</si>
  <si>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</si>
  <si>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</si>
  <si>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</si>
  <si>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</si>
  <si>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</si>
  <si>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</si>
  <si>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</si>
  <si>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</si>
  <si>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</si>
  <si>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</si>
  <si>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</si>
  <si>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</si>
  <si>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</si>
  <si>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</si>
  <si>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</si>
  <si>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</si>
  <si>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</si>
  <si>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</si>
  <si>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</si>
  <si>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</si>
  <si>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</si>
  <si>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</si>
  <si>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</si>
  <si>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</si>
  <si>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</si>
  <si>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</si>
  <si>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</si>
  <si>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</si>
  <si>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</si>
  <si>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</si>
  <si>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</si>
  <si>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</si>
  <si>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</si>
  <si>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</si>
  <si>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</si>
  <si>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</si>
  <si>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</si>
  <si>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</si>
  <si>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</si>
  <si>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</si>
  <si>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</si>
  <si>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</si>
  <si>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</si>
  <si>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</si>
  <si>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</si>
  <si>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</si>
  <si>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</si>
  <si>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</si>
  <si>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</si>
  <si>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</si>
  <si>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</si>
  <si>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</si>
  <si>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</si>
  <si>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</si>
  <si>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</si>
  <si>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</si>
  <si>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</si>
  <si>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</si>
  <si>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</si>
  <si>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</si>
  <si>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</si>
  <si>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</si>
  <si>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</si>
  <si>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</si>
  <si>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</si>
  <si>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</si>
  <si>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M.Tech-CTM</t>
  </si>
  <si>
    <t>2025-2027</t>
  </si>
  <si>
    <t>P25709001</t>
  </si>
  <si>
    <t>DIKSHIT</t>
  </si>
  <si>
    <t>MAHESHKUMAR</t>
  </si>
  <si>
    <t>KARELIYA</t>
  </si>
  <si>
    <t>Dikshit Maheshkumar Kareliya</t>
  </si>
  <si>
    <t>dikshitkareliya426@gmail.com</t>
  </si>
  <si>
    <t>p25709001@student.nicmar.ac.in</t>
  </si>
  <si>
    <t>Male</t>
  </si>
  <si>
    <t>09-Oct-2003</t>
  </si>
  <si>
    <t>Single</t>
  </si>
  <si>
    <t>English,Hindi,Gujarati</t>
  </si>
  <si>
    <t>B+ve</t>
  </si>
  <si>
    <t>8041 5071 5106</t>
  </si>
  <si>
    <t>MAHESHBHAI VALJIBHAI KARELIYA</t>
  </si>
  <si>
    <t>PRIVET SECTOR</t>
  </si>
  <si>
    <t>REKHABEN MAHESHBHAI KARELIYA</t>
  </si>
  <si>
    <t>BEAUTICIAN</t>
  </si>
  <si>
    <t>'Shagun Beauty Parlour', 431 Kothariya Colony , 80 Feet Main Road, Behind Vikas Dairy Farm , Neteshwar Chowk</t>
  </si>
  <si>
    <t>Rajkot</t>
  </si>
  <si>
    <t>Gujarat</t>
  </si>
  <si>
    <t>NA</t>
  </si>
  <si>
    <t>SHREE SAGAR SECONDARY SCHOOL</t>
  </si>
  <si>
    <t>GUJARAT SECONDARY &amp; HIGHER SECONDARY EDUCATION BOARD</t>
  </si>
  <si>
    <t>2018-Jun</t>
  </si>
  <si>
    <t>2019-Mar</t>
  </si>
  <si>
    <t>2020-Jun</t>
  </si>
  <si>
    <t>2021-May</t>
  </si>
  <si>
    <t>DARSHAN UNIVERSITY</t>
  </si>
  <si>
    <t>DARSHAN UNIVERSITY, RAJKOT, GUJARAT</t>
  </si>
  <si>
    <t>2021-Aug</t>
  </si>
  <si>
    <t>2025-Apr</t>
  </si>
  <si>
    <t>AutoCAD,MS Office,Revit</t>
  </si>
  <si>
    <t>Larsen &amp; Toubro  | Assisted in site execution and construction coordination for the MAHSR EW-1 project. | Surat, Gujarat  | May 2026 | Jul 2026 | 9 Weeks | Campus Internship
LADANI ASSOCIATE | TRAINEE ENGINEER | RAJKOT | Dec 2024 | Mar 2025 | 15 Weeks</t>
  </si>
  <si>
    <t>Revit Architecture
Estimation, Costing &amp; Tendering
Construction Supervision Practice</t>
  </si>
  <si>
    <t>P25709002</t>
  </si>
  <si>
    <t>ADIT</t>
  </si>
  <si>
    <t>RINKESH</t>
  </si>
  <si>
    <t>CHHEDA</t>
  </si>
  <si>
    <t>Adit Rinkesh Chheda</t>
  </si>
  <si>
    <t>aditchheda.ac@gmail.com</t>
  </si>
  <si>
    <t>p25709002@student.nicmar.ac.in</t>
  </si>
  <si>
    <t>15-Dec-2002</t>
  </si>
  <si>
    <t>English, Hindi, Kutchi, Gujarati, Marathi</t>
  </si>
  <si>
    <t>Watching and playing sports,Love to adventure different places and roads</t>
  </si>
  <si>
    <t>8061 5532 1202</t>
  </si>
  <si>
    <t>BUSINESS MAN</t>
  </si>
  <si>
    <t>RASHMI</t>
  </si>
  <si>
    <t>HOUSEWIFE</t>
  </si>
  <si>
    <t>B/302, Bafna Apartment, Mogul Lane, Matunga West, Mumbai</t>
  </si>
  <si>
    <t>Mumbai City</t>
  </si>
  <si>
    <t>Maharashtra</t>
  </si>
  <si>
    <t>SHISHUVAN</t>
  </si>
  <si>
    <t>MUMBAI, MAHARASHTRA</t>
  </si>
  <si>
    <t>2018-Apr</t>
  </si>
  <si>
    <t>2019-May</t>
  </si>
  <si>
    <t>PACE DADAR</t>
  </si>
  <si>
    <t>2021-Jun</t>
  </si>
  <si>
    <t>NARSEE MONJEE INSTITUTE OF MANAGEMENT STUDIES</t>
  </si>
  <si>
    <t>MUKESH PATEL SCHOOL OF TECHNOLOGY MANAGEMENT &amp; ENGINEERING, MUMBAI, MAHARASHTRA</t>
  </si>
  <si>
    <t>2021-Sep</t>
  </si>
  <si>
    <t>2025-Jun</t>
  </si>
  <si>
    <t>AutoCAD,MS Office,Staad.Pro,Revit</t>
  </si>
  <si>
    <t>Larsen &amp; Toubro | Execute assigned duties and responsibilities while following company instructions, guidelines, and directions from authorized personnel. | Worli Mumbai | May 2026 | Jul 2026 | 9 Weeks | Campus Internship
Basell Polyolefins India Pvt. Ltd. |  1. Civil &amp; Structural - STAAD Analysis,  2. Civil Foundation design  3. Piling Design  4. Adequacy of existing structures | Pirojshanagar, Eastern Express Highway,Vikhroli(East), Mumbai-400079 | Jan 2025 | Jun 2025 | 23 Weeks</t>
  </si>
  <si>
    <t>Project Management in Construction
Business Communication</t>
  </si>
  <si>
    <t>P25709004</t>
  </si>
  <si>
    <t>BONTHU</t>
  </si>
  <si>
    <t>AMRUTHA</t>
  </si>
  <si>
    <t>Bonthu Amrutha</t>
  </si>
  <si>
    <t>bonthuamrutha2002@gmail.com</t>
  </si>
  <si>
    <t>p25709004@student.nicmar.ac.in</t>
  </si>
  <si>
    <t>Female</t>
  </si>
  <si>
    <t>21-Dec-2002</t>
  </si>
  <si>
    <t>English,Hindi,Telugu</t>
  </si>
  <si>
    <t>Kuchipudi dance,Baking</t>
  </si>
  <si>
    <t>8838 0311 1203</t>
  </si>
  <si>
    <t>BONTHU DILIP KUMAR</t>
  </si>
  <si>
    <t>STONE CRUSHER BUSINESS</t>
  </si>
  <si>
    <t>BONTHU KRISHNA LEELA DEVI</t>
  </si>
  <si>
    <t>HOME MAKER</t>
  </si>
  <si>
    <t>H.NO.-6-15/4,INFRONT OF ALASKA PLAY SCHOOL,NEAR 7 HILLS BAR AND RESTAURANT,RAMPALLY</t>
  </si>
  <si>
    <t>Medchal</t>
  </si>
  <si>
    <t>Telangana</t>
  </si>
  <si>
    <t>TEJASWI HIGH SCHOOL</t>
  </si>
  <si>
    <t>BOARD OF SECONDARY EDUCATION TELANGANA STATE</t>
  </si>
  <si>
    <t>2017-Jun</t>
  </si>
  <si>
    <t>PAGE JUNIOR COLLAGE</t>
  </si>
  <si>
    <t>TELANGANA STATE BOARD OF INTERMEDIATE EDUCATION</t>
  </si>
  <si>
    <t>Science (PCM)</t>
  </si>
  <si>
    <t>JAWAHARLAL NEHURU TECHNOLOGICAL UNIVERSITY HYDERABAD</t>
  </si>
  <si>
    <t>SREENIDHI INSTITUTE OF SCIENCE AND TECHNOLOGY</t>
  </si>
  <si>
    <t>Bachelor of Technology (B.Tech)</t>
  </si>
  <si>
    <t>Civil Engineering</t>
  </si>
  <si>
    <t>2020-Feb</t>
  </si>
  <si>
    <t>2024-Jun</t>
  </si>
  <si>
    <t>AutoCAD,MS Office,MS Project,Primavera,MS Word,MS Excel</t>
  </si>
  <si>
    <t>ACE VENTURES PVT.LTD | GRADUATE ENGINEER TRAINEER | HYDERABAD | Apr 2024 | May 2025 | 1 Years, 1 Months, 30 Days | 2.46</t>
  </si>
  <si>
    <t>14 month(s)</t>
  </si>
  <si>
    <t>L&amp;T | INTERN | KOKAPET,HYDERABAD | May 2026 | Jul 2026 | 9 Weeks | Campus Internship
Internshipwala Careers | Student Intern | Uppal | Sep 2023 | Oct 2023 | 4 Weeks
CREATIVE TECHNOINFRA SOLUTIONS PVT LTD | STUDENT INTERN | GHATKESAR | Aug 2022 | Sep 2022 | 5 Weeks</t>
  </si>
  <si>
    <t>Finance management
Business communication
Climate risk ,adaption and mitigation
market research</t>
  </si>
  <si>
    <t>P25709005</t>
  </si>
  <si>
    <t>LODH</t>
  </si>
  <si>
    <t>ATHARVA</t>
  </si>
  <si>
    <t>ANIRUDDHA</t>
  </si>
  <si>
    <t>Lodh Atharva Aniruddha</t>
  </si>
  <si>
    <t>lodhatharva@gmail.com</t>
  </si>
  <si>
    <t>p25709005@student.nicmar.ac.in</t>
  </si>
  <si>
    <t>22-Apr-2000</t>
  </si>
  <si>
    <t>English, Marathi, Hindi</t>
  </si>
  <si>
    <t>O+ve</t>
  </si>
  <si>
    <t>5163 5129 6879</t>
  </si>
  <si>
    <t>GOVERNMENT SERVICE</t>
  </si>
  <si>
    <t>AMRUTA</t>
  </si>
  <si>
    <t>2/09, Narmada Building, Chandra Bhushan Complex, Nimkar Naka, Titwala East</t>
  </si>
  <si>
    <t>Thane</t>
  </si>
  <si>
    <t>SHAKUNTALA VIDYALAYA MANDA TITWALA, KALYAN, THANE</t>
  </si>
  <si>
    <t>MAHARASHTRA STATE BOARD OF SECONDARY AND HIGHER SECONDARY EDUCATION, PUNE</t>
  </si>
  <si>
    <t>2015-May</t>
  </si>
  <si>
    <t>2016-Jun</t>
  </si>
  <si>
    <t>JEEVANDEEP SHAIKSHNIK SANTHA POI'S ARTS COMMERCE &amp; SCIENCE COLLEGE, GOVELI, TAL- KALYAN, DIST-THANE</t>
  </si>
  <si>
    <t>2017-May</t>
  </si>
  <si>
    <t>2018-May</t>
  </si>
  <si>
    <t>UNIVERSITY OF MUMBAI</t>
  </si>
  <si>
    <t>VIGHNAHARATA TRUST'S SHIVAJIRAO S. JONDHLE COLLEGE OF ENGINEERING &amp; TECHNOLOGY, SHAHAPUR, ASANGAON, DIST-THANE</t>
  </si>
  <si>
    <t>2018-Jul</t>
  </si>
  <si>
    <t>2022-Aug</t>
  </si>
  <si>
    <t>AutoCAD,MS Office,MS Project,Primavera,Staddpro,BIM</t>
  </si>
  <si>
    <t>MUMBAI RAILWAY VIKAS CORPORATION LTD, CHURCHGATE | Apprentice Graduate Engineer (Civil) | PANVEL - KARJAT | Sep 2023 | Sep 2024 | 0 Years, 11 Months, 30 Days | 1.08
RODIC CONSULTANTS PRIVATE LTD. | Site Assistant (Civil) | PNVL - KJT Tunnel | Sep 2024 | Jun 2025 | 0 Years, 9 Months, 7 Days | 3.6</t>
  </si>
  <si>
    <t>21 month(s)</t>
  </si>
  <si>
    <t>Larsen &amp; Toubro B&amp;F | Intern | Thane | May 2026 | Jul 2026 | 9 Weeks | Campus Internship
K.RAVINDRA GOVT. REGD. CONTRACTOR | INTERN | KHED, RATNAGIRI | Jun 2022 | Aug 2023 | 60 Weeks
REGENCY NIRMAN LIMITED. | INTERN | TITWALA | Dec 2021 | Dec 2021 | 3 Weeks
NAVAYUGA ENGINEERING COMPANY LTD. | INTERN | Shahapur | Jul 2021 | Aug 2021 | 5 Weeks</t>
  </si>
  <si>
    <t>COURSE ON COMPUTER CONCEPTS</t>
  </si>
  <si>
    <t>P25709006</t>
  </si>
  <si>
    <t>RAKESH</t>
  </si>
  <si>
    <t>ROUT</t>
  </si>
  <si>
    <t>Rakesh Rout</t>
  </si>
  <si>
    <t>rakeshrout8361@gmail.com</t>
  </si>
  <si>
    <t>p25709006@student.nicmar.ac.in</t>
  </si>
  <si>
    <t>12-Dec-2003</t>
  </si>
  <si>
    <t>ENGLISH, HINDI, ODIA</t>
  </si>
  <si>
    <t>3501 6875 8486</t>
  </si>
  <si>
    <t>BIJAYA KUMAR ROUT</t>
  </si>
  <si>
    <t>JUNIOR ENGINEER, RWD, GOVT. OF ODISHA</t>
  </si>
  <si>
    <t>PRIYAMBADA SAHOO</t>
  </si>
  <si>
    <t>AWW WORKER, ODISHA</t>
  </si>
  <si>
    <t>BASELIHATA, BALIJHARI</t>
  </si>
  <si>
    <t>Cuttack</t>
  </si>
  <si>
    <t>Odisha</t>
  </si>
  <si>
    <t>DAYANAND ANGLO - VEDIC (DAV) PUBLIC SCHOOL, SEC 6, MARKAT NGR, CUTTACK, OD (08380)</t>
  </si>
  <si>
    <t>CENTRAL BOARD OF SECONDARY EDUCATION (CBSE), CUTTACK</t>
  </si>
  <si>
    <t>2018-Mar</t>
  </si>
  <si>
    <t>OVERALL DEVELOPMENT MODEL (ODM) PUBLIC SCHOOL, BHUBNESWAR, KHURDA, OD (15430)</t>
  </si>
  <si>
    <t>CENTRAL BOARD OF SECONDARY EDUCATION (CBSE), BHUBNESWAR</t>
  </si>
  <si>
    <t>2019-Jun</t>
  </si>
  <si>
    <t>2021-Jul</t>
  </si>
  <si>
    <t>KALINGA INSTITUTE OF INDUSTRIAL TECHNOLOGY (KIIT), BHUBANESWAR, ODISHA</t>
  </si>
  <si>
    <t>2025-Jul</t>
  </si>
  <si>
    <t>AutoCAD,MS Office</t>
  </si>
  <si>
    <t>NATIONAL BUILDINGS CONSTRUCTION CORPORATION LIMITED (NBCC) | INTERN | CUTTACK, ODISHA | May 2024 | Jun 2024 | 4 Weeks
RURAL WORKS, DIVISION, ANUGUL, GOVERNMENT OF ODISHA | INTERN | ANUGUL, ODISHA | Jun 2023 | Jul 2023 | 4 Weeks</t>
  </si>
  <si>
    <t>P25709007</t>
  </si>
  <si>
    <t>KIRAN</t>
  </si>
  <si>
    <t>SURESHBHAI</t>
  </si>
  <si>
    <t>MISTRY</t>
  </si>
  <si>
    <t>Kiran Sureshbhai Mistry</t>
  </si>
  <si>
    <t>kiranmistry2001@gmail.com</t>
  </si>
  <si>
    <t>p25709007@student.nicmar.ac.in</t>
  </si>
  <si>
    <t>19-Jul-2001</t>
  </si>
  <si>
    <t>English, Hindi, Gujarati</t>
  </si>
  <si>
    <t>Construction technology and digital tools,Music and creative activities,Travel and cultural exploration,BIM,Sustainable and innovative building practices</t>
  </si>
  <si>
    <t>B-ve</t>
  </si>
  <si>
    <t>4486 6610 2618</t>
  </si>
  <si>
    <t>CARPENTER</t>
  </si>
  <si>
    <t>SAVITABEN</t>
  </si>
  <si>
    <t>2595, Matrubhuvan, Opp. Telephone Exchange, Saribujrang, Amalsad, Navsari</t>
  </si>
  <si>
    <t>Navsari</t>
  </si>
  <si>
    <t>B-903, ANNEXE, MAGARPATTA CITY, PUNE, MAHARASHTRA - 411036,Â INDIA</t>
  </si>
  <si>
    <t>Pune</t>
  </si>
  <si>
    <t>HDSK, AMALSAD</t>
  </si>
  <si>
    <t>AMALSAD, NAVSARI, GUJARAT</t>
  </si>
  <si>
    <t>2015-Jun</t>
  </si>
  <si>
    <t>2016-Apr</t>
  </si>
  <si>
    <t>HDSM HIGH SCHOOL, AMALSAD</t>
  </si>
  <si>
    <t>DHARMSINH DESAI UNIVERSITY, NADIAD, GUJARAT</t>
  </si>
  <si>
    <t>DHARMSINH DESAI UNIVERSITY, NADIAD, KHEDA, GUJARAT</t>
  </si>
  <si>
    <t>2022-May</t>
  </si>
  <si>
    <t>AutoCAD, MS Office, MS Project, Primavera P6, ETABS, SAFE, STAAD PlanWin, Power BI, Revit</t>
  </si>
  <si>
    <t>Struct Bombay Consultants | Jr. Structural Design Engineer | Mumbai, India | Feb 2024 | May 2025 | 1 Years, 3 Months, 16 Days | 3
Safety Security &amp; Instrumentation Engineering Solutions | Project Engineer | Mumbai, India | Mar 2023 | Feb 2024 | 0 Years, 11 Months, 4 Days | 1.8
Sthapati Designers &amp; Consultants Pvt. Ltd. | Jr. Estimation Engineer | Navsari, Gujarat | Jul 2022 | Nov 2022 | 0 Years, 4 Months, 19 Days | 1</t>
  </si>
  <si>
    <t>31 month(s)</t>
  </si>
  <si>
    <t>Larsen &amp; Toubro Construction – Buildings &amp; Factories (B&amp;F) | Summer Intern | Goregaon, Mumbai, Maharashtra, India | May 2026 | Jul 2026 | 9 Weeks | Campus Internship
CS DESIGN LAB | SITE INTERN | NAVSARI, GUJARAT | May 2021 | Jun 2021 | 5 Weeks
Shree Siddheshwar Partheshwar, SP Group. | Site Intern | Vadodara, Gujarat | Dec 2021 | Mar 2022 | 15 Weeks</t>
  </si>
  <si>
    <t>Business Communication Specialization
Construction Cost Estimating and Cost Control
Construction Project Management
The complete AutoCAD 2018-21 course</t>
  </si>
  <si>
    <t>P25709008</t>
  </si>
  <si>
    <t>LEENA CHANDRA</t>
  </si>
  <si>
    <t>MURARI</t>
  </si>
  <si>
    <t>Leena Chandra Murari</t>
  </si>
  <si>
    <t>leenachandra999@gmail.com</t>
  </si>
  <si>
    <t>p25709008@student.nicmar.ac.in</t>
  </si>
  <si>
    <t>01-Oct-2004</t>
  </si>
  <si>
    <t>ENGLISH, TELUGU</t>
  </si>
  <si>
    <t>5064 5163 2960</t>
  </si>
  <si>
    <t>MURARI KISHORE KUMAR</t>
  </si>
  <si>
    <t>BUSINESS</t>
  </si>
  <si>
    <t>CHITTIBOMMA CHINNAMMA</t>
  </si>
  <si>
    <t>15/546-MIG-2-288, Phase-2, New Housing Board Colony, Bypass Road Circle, Machilipatnam</t>
  </si>
  <si>
    <t>Krishna</t>
  </si>
  <si>
    <t>Andhra Pradesh</t>
  </si>
  <si>
    <t>DR.K.K.R'S GOWTHAM HIGH SCHOOL MACHILIPATNAM</t>
  </si>
  <si>
    <t>BOARD OF SECONDARY EDUCATION ANDHRA PRADESH</t>
  </si>
  <si>
    <t>DIPLOMA IN CIVIL ENGINEERING</t>
  </si>
  <si>
    <t>SRI VASAVI INSTITUTE OF ENGINEERING AND TECHNOLOGY NANDAMURU</t>
  </si>
  <si>
    <t>2022-Apr</t>
  </si>
  <si>
    <t>JAWAHARLAL NEHRU TECHNOLOGICAL UNIVERSITY KAKINADA</t>
  </si>
  <si>
    <t>PRASAD V POTLURI SIDDHARTHA INSTITUTE OF TECHNOLOGY</t>
  </si>
  <si>
    <t>2022-Sep</t>
  </si>
  <si>
    <t>2025-Mar</t>
  </si>
  <si>
    <t>AutoCAD,MS Office,MS Project,Primavera,ARC GIS,REVIT,STAAD.PRO</t>
  </si>
  <si>
    <t>LARSEN &amp; TOUBRO CONSTRUCTION | M.TECH INTERN | Amaravati, Andhrapradesh | May 2026 | Jul 2026 | 9 Weeks | Campus Internship
SRI SAI PRASANNA PLANNERS AND ARCHITECTS | SITE ENGINEER | MACHILIPATNAM | Feb 2022 | Aug 2022 | 25 Weeks
PANCHAYAT RAJ DEPARTMENT AVANIGADDA | INTERN TRAINEE | AVANIGADDA | Jun 2023 | Jul 2023 | 3 Weeks
PANCHAYAT RAJ DEPARTMENT AVANIGADDA | INTERN TRAINEE | GUDIVADA | Apr 2024 | May 2024 | 4 Weeks</t>
  </si>
  <si>
    <t>PRIMAVERA P6
BUILDING DRAFTING USING AUTOCAD
ADVANCED TOTAL STATION
REVIT ARCHITECTURE
SUSTAINABLE ENGINEERING CONCEPTS AND LIFE CYCLE ANALYSIS
Design of Building usingETABS
SIX SIGMA YELLOW BELT
BUSINESS COMMUNICATION
FINANCE FOR NON-FINANCIAL MANAGERS
CLIMATE RISK, ADAPTION AND SUSTAINABLE DEVELOPMENT
MARKET RESEARCH</t>
  </si>
  <si>
    <t>P25709009</t>
  </si>
  <si>
    <t>YERUVA</t>
  </si>
  <si>
    <t>TEJA RISHITH</t>
  </si>
  <si>
    <t>REDDY</t>
  </si>
  <si>
    <t>Yeruva Teja Rishith Reddy</t>
  </si>
  <si>
    <t>teja.yer123@gmail.com</t>
  </si>
  <si>
    <t>p25709009@student.nicmar.ac.in</t>
  </si>
  <si>
    <t>07-Aug-2003</t>
  </si>
  <si>
    <t>ENGLISH, TELUGU AND HINDI</t>
  </si>
  <si>
    <t>3728 1855 3037</t>
  </si>
  <si>
    <t>YERUVA MOHAN</t>
  </si>
  <si>
    <t>-</t>
  </si>
  <si>
    <t>GADE VASANTHA SWAROOPA</t>
  </si>
  <si>
    <t>GOVERNMENT TEACHER</t>
  </si>
  <si>
    <t>8-43/16/15/1 Anthony's Nilayam, Srinivasa Colony,uppal</t>
  </si>
  <si>
    <t>Hyderabad</t>
  </si>
  <si>
    <t>LITTLE FLOWER SCHOOL</t>
  </si>
  <si>
    <t>CENTRAL BOARD OF SECONDARY EDUCATION</t>
  </si>
  <si>
    <t>NARAYANA JUNIOR COLLEGE</t>
  </si>
  <si>
    <t>2020-Mar</t>
  </si>
  <si>
    <t>OSMANIA UNIVERSITY</t>
  </si>
  <si>
    <t>VASAVI COLLEGE OF ENGINEERING, TELANGANA</t>
  </si>
  <si>
    <t>Bachelor of Engineering (B.E.)</t>
  </si>
  <si>
    <t>2021-Dec</t>
  </si>
  <si>
    <t>AutoCAD,MS Project,Primavera,Microsoft Power BI,Revit,MS Office</t>
  </si>
  <si>
    <t>Larsen and Toubro | Intern | Brigade Gateway Neopolis ,Hyderabad | May 2026 | Jul 2026 | 9 Weeks | Campus Internship</t>
  </si>
  <si>
    <t>P25709010</t>
  </si>
  <si>
    <t>V VISHWAK</t>
  </si>
  <si>
    <t>SENA</t>
  </si>
  <si>
    <t>V Vishwak Sena Reddy</t>
  </si>
  <si>
    <t>vishwaksenareddy31@gmail.com</t>
  </si>
  <si>
    <t>p25709010@student.nicmar.ac.in</t>
  </si>
  <si>
    <t>31-Aug-2003</t>
  </si>
  <si>
    <t>6529 4201 5321</t>
  </si>
  <si>
    <t>V LAXMA REDDY</t>
  </si>
  <si>
    <t>V VIJAYA LAXMI</t>
  </si>
  <si>
    <t>HOUSE WIFE</t>
  </si>
  <si>
    <t>H No: 3-51,GOUDAVALLY</t>
  </si>
  <si>
    <t>VILLA NO-176,ASHOKA-A-LA-MAISON,DULAPALLY</t>
  </si>
  <si>
    <t>PALLAVI MODEL SCHOOL</t>
  </si>
  <si>
    <t>CENTRAL BOARD OF SECONDARY EDUCATION,TELANGANA</t>
  </si>
  <si>
    <t>TRIVIDYAA JUNIOR COLLEGE</t>
  </si>
  <si>
    <t>TELANGANA STATE BOARD OF INTERMEDIATE EDUCATION, TELANGANA</t>
  </si>
  <si>
    <t>JAWAHARLAL NEHRU TECHNOLOGICAL UNIVERSITY</t>
  </si>
  <si>
    <t>VALLURUPALLI NAGESWARA RAO VIGNANA JYOTHI INSTITUTE OF ENGINEERING &amp;TECHNOLOGY, TELANGANA</t>
  </si>
  <si>
    <t>2025-May</t>
  </si>
  <si>
    <t>AutoCAD,MS Office,MS Project,Primavera,STAAD PRO</t>
  </si>
  <si>
    <t>L&amp;T EduTech | Intern | Chennai, Tamil Nadu | May 2026 | Jul 2026 | 9 Weeks | Campus Internship</t>
  </si>
  <si>
    <t>Quantity Surveying &amp; Estimation for Road works withÂ AutoCAD
Advanced Training in Surveying Practices using DGPSÂ andÂ Drone
Plumbing Design and Fire Fighting</t>
  </si>
  <si>
    <t>P25709012</t>
  </si>
  <si>
    <t>AJAY</t>
  </si>
  <si>
    <t>PRATAP</t>
  </si>
  <si>
    <t>SINGH</t>
  </si>
  <si>
    <t>Ajay Pratap Singh</t>
  </si>
  <si>
    <t>ajaychauhan1504@gmail.com</t>
  </si>
  <si>
    <t>p25709012@student.nicmar.ac.in</t>
  </si>
  <si>
    <t>06-May-2000</t>
  </si>
  <si>
    <t>hindi,english</t>
  </si>
  <si>
    <t>8038 8625 4292</t>
  </si>
  <si>
    <t>LT. DHANRAJ SINGH</t>
  </si>
  <si>
    <t>NIL</t>
  </si>
  <si>
    <t>USHA DEVI</t>
  </si>
  <si>
    <t>Vill.-dhuviyai,Post-lavedi,Distt.-etawah,</t>
  </si>
  <si>
    <t>Etawah</t>
  </si>
  <si>
    <t>Uttar Pradesh</t>
  </si>
  <si>
    <t>S.G.A. INTER COLLEGE LABEDI ETAWAH</t>
  </si>
  <si>
    <t>BOARD OF HIGH SCHOOL AND INTERMEDIATE EDUCATION UP</t>
  </si>
  <si>
    <t>2013-Jul</t>
  </si>
  <si>
    <t>2014-May</t>
  </si>
  <si>
    <t>B.S.G.M. INTER COLLEGE BAKEWAR ETAWAH</t>
  </si>
  <si>
    <t>2015-Jul</t>
  </si>
  <si>
    <t>2016-May</t>
  </si>
  <si>
    <t>DR. A.P.J. ABDUL KALAM TECHNICAL UNIVERSITY UP</t>
  </si>
  <si>
    <t>ABES ENGINEERING COLLEGE GHAZIABAD</t>
  </si>
  <si>
    <t>2022-Jul</t>
  </si>
  <si>
    <t>AutoCAD, MS Office, MS Project, Primavera, PowerBI</t>
  </si>
  <si>
    <t>Larsen &amp; Toubro construction | Summer Intern | Noida, Uttar Pradesh | May 2026 | Jul 2026 | 9 Weeks | Campus Internship
Patliputra Structural Works | junior civil engineer | Delhi | Oct 2022 | Dec 2023 | 63 Weeks</t>
  </si>
  <si>
    <t>AUTOCAD
construction project management
Finance for Non-Financial Managers
Business Communication
Climate Risk, Adaptation and Sustainable Development</t>
  </si>
  <si>
    <t>P25709013</t>
  </si>
  <si>
    <t>SUNIDHI</t>
  </si>
  <si>
    <t>S</t>
  </si>
  <si>
    <t>GHALAGI</t>
  </si>
  <si>
    <t>Sunidhi S Ghalagi</t>
  </si>
  <si>
    <t>ghalagisunidhi@gmail.com</t>
  </si>
  <si>
    <t>p25709013@student.nicmar.ac.in</t>
  </si>
  <si>
    <t>28-Oct-2003</t>
  </si>
  <si>
    <t>English, Hindi, Kannada</t>
  </si>
  <si>
    <t>3014 2145 3468</t>
  </si>
  <si>
    <t>SANJEEV KUMAR GHALAGI</t>
  </si>
  <si>
    <t>OPERATION MANAGER</t>
  </si>
  <si>
    <t>DIVYA S GHALAGI</t>
  </si>
  <si>
    <t>SCHOOL TEACHER</t>
  </si>
  <si>
    <t>G11 503 Provident Welworth City Marasandra Doddaballapura Main Road Bengaluru Rural Karnataka 562163</t>
  </si>
  <si>
    <t>Bangalore Rural</t>
  </si>
  <si>
    <t>Karnataka</t>
  </si>
  <si>
    <t>ST PHILOMENA'S ENGLISH PRIMARY SCHOOL</t>
  </si>
  <si>
    <t>BOARD : COUNCIL FOR THE INDIAN SCHOOL CERTIFICATE EXAMINATIONS(CISCE/ICSE) , BENGALURU</t>
  </si>
  <si>
    <t>BEL COMPOSITE PU COLLEGE</t>
  </si>
  <si>
    <t>KARNATAKA SECONDARY EDUCATION EXAMINATION BOARD , BENGALURU</t>
  </si>
  <si>
    <t>VISVESVARAYA TECHNOLOGICAL UNIVERSITY</t>
  </si>
  <si>
    <t>SAI VIDYA INSTITUTE OF TECHNOLOGY, BENGALURU</t>
  </si>
  <si>
    <t>AutoCAD,MS Office,ARCGIS,MS Project, Primavera,PowerBI</t>
  </si>
  <si>
    <t>L&amp;T Power Transmission and Distribution IC | Summer Intern  | Nagawara,Bengaluru | May 2026 | Jul 2026 | 9 Weeks | Campus Internship
SATTVA GROUP | INTERN | BENGALURU | Feb 2025 | May 2025 | 14 Weeks
KARNATAKA STATE NATURAL DISASTER MONITORING CENTER | INTERN | BENGALURU | Sep 2024 | Nov 2024 | 9 Weeks</t>
  </si>
  <si>
    <t>Bussiness Communication
Project Management Initiation and Planning
Project Planning and execution
Project Monitoring and control
Construction Project Management
Construction equipment and safety 
Climate Risk, Adaptation and Sustainable Development</t>
  </si>
  <si>
    <t>P25709014</t>
  </si>
  <si>
    <t>MANIBHARATHI</t>
  </si>
  <si>
    <t>Manibharathi S</t>
  </si>
  <si>
    <t>mailtomanibharathi.s@gmail.com</t>
  </si>
  <si>
    <t>p25709014@student.nicmar.ac.in</t>
  </si>
  <si>
    <t>02-Apr-2004</t>
  </si>
  <si>
    <t>Tamil, English</t>
  </si>
  <si>
    <t>8218 5198 8389</t>
  </si>
  <si>
    <t>SELVAM T</t>
  </si>
  <si>
    <t>SELVI S</t>
  </si>
  <si>
    <t>172/81,5TH SOUTH STREET_x000D_
VINAYAGAPURAM_x000D_
ATTUR, SALEM</t>
  </si>
  <si>
    <t>Salem</t>
  </si>
  <si>
    <t>Tamil Nadu</t>
  </si>
  <si>
    <t>BHARATHIYAR MATRI HIGH SCHOOL ATTUR</t>
  </si>
  <si>
    <t>STATE BOARD OF SCHOOL EXAMINATIONS, TAMILNADU</t>
  </si>
  <si>
    <t>BHARATHIYAR HR SEC SCHOOL ATTUR</t>
  </si>
  <si>
    <t>ANNA UNIVERSITY, CHENNAI</t>
  </si>
  <si>
    <t>BANNARI AMMAN INSTITUTE OF TECHNOLOGY, SATHYAMANGALAM</t>
  </si>
  <si>
    <t>2021-Nov</t>
  </si>
  <si>
    <t>AutoCAD,REVIT,SKETCHUP,STAADPRO</t>
  </si>
  <si>
    <t>Larsen &amp; Toubro Construction – Buildings &amp; Factories IC | Construction Technology &amp; Management Intern | PALLAVARAM, CHENNAI, TAMILNADU | May 2026 | Jul 2026 | 9 Weeks | Campus Internship
SAMRAJ CONSTRUCTIONS PVT LTD | SITE MAINTENANCE ENGINEER | 95,BHARATHI PARK ROAD (CROSS 2), SAIBABA COLONY, COIMBATORE-641011 | Feb 2023 | Feb 2023 | 2 Weeks</t>
  </si>
  <si>
    <t>P25709015</t>
  </si>
  <si>
    <t>HARIKRISHNAN</t>
  </si>
  <si>
    <t>B</t>
  </si>
  <si>
    <t>Harikrishnan B</t>
  </si>
  <si>
    <t>hkrishnanb01@gmail.com</t>
  </si>
  <si>
    <t>p25709015@student.nicmar.ac.in</t>
  </si>
  <si>
    <t>25-May-2001</t>
  </si>
  <si>
    <t>ENGLISH, MALAYALAM</t>
  </si>
  <si>
    <t>7232 1184 5279</t>
  </si>
  <si>
    <t>HARIDASAN PILLAI R</t>
  </si>
  <si>
    <t>GOVT.EMPLOYEE (RETIRED)</t>
  </si>
  <si>
    <t>BINDHU S</t>
  </si>
  <si>
    <t>HARISREE, DECENT JUNCTION PO</t>
  </si>
  <si>
    <t>Kollam</t>
  </si>
  <si>
    <t>Kerala</t>
  </si>
  <si>
    <t>S M D PUBLIC SCHOOL</t>
  </si>
  <si>
    <t>2016-Jul</t>
  </si>
  <si>
    <t>ST. JUDE  HIGHER SECONDARY SCHOOL</t>
  </si>
  <si>
    <t>GOVT.OF KERALA BOARD OF HIGHER SECONDARY EXAMINATIONS</t>
  </si>
  <si>
    <t>2017-Aug</t>
  </si>
  <si>
    <t>CUSAT</t>
  </si>
  <si>
    <t>COCHIN UNIVERSITY COLLEGE OF ENGINEERING KUTTANAD (CUCEK),KERALA</t>
  </si>
  <si>
    <t>2019-Aug</t>
  </si>
  <si>
    <t>2023-Apr</t>
  </si>
  <si>
    <t>AutoCAD,MS Office,SAP</t>
  </si>
  <si>
    <t>Larsen &amp; Toubro Limited | INTERN | Tiruvallur, Tamil Nadu | May 2026 | Jul 2026 | 9 Weeks | Campus Internship
SOUTH INDIAN Construction private limited | INTERN | TRIVANDRUM  | Jun 2022 | Jun 2022 | 2 Weeks</t>
  </si>
  <si>
    <t>Climate Risk, Adaptation and Sustainable Development                                                                                                                                                                                                
Finance for Non-Financial Managers
Construction Project Management
Construction Equipment Maintenance &amp; Safety
Business Communication</t>
  </si>
  <si>
    <t>P25709016</t>
  </si>
  <si>
    <t>NATTA</t>
  </si>
  <si>
    <t>CHARAN RAJ</t>
  </si>
  <si>
    <t>Natta Charan Raj</t>
  </si>
  <si>
    <t>charanraj2004@gmail.com</t>
  </si>
  <si>
    <t>p25709016@student.nicmar.ac.in</t>
  </si>
  <si>
    <t>03-Sep-2004</t>
  </si>
  <si>
    <t>English, Telugu, Hindi</t>
  </si>
  <si>
    <t>8679 4406 5347</t>
  </si>
  <si>
    <t>NATTA RAJU</t>
  </si>
  <si>
    <t>POLICE DEPARTMENT</t>
  </si>
  <si>
    <t>NATTA NAGA RANI</t>
  </si>
  <si>
    <t>PRIVATE JOB</t>
  </si>
  <si>
    <t>3-4-38/96, Nethaji Nagar, Ramanthapur, Hyderabad, Telangana, 500013</t>
  </si>
  <si>
    <t>CENTRAL BOARD OF SECONDARY EDUCATION, HYDERABAD/ TELANGANA.</t>
  </si>
  <si>
    <t>SRI CHAITANYA JUNIOR KALSALA</t>
  </si>
  <si>
    <t>TELANGANA STATE BOARD OF INTERMEDIATE EDUCATION, HYDERABAD/ TELANGANA.</t>
  </si>
  <si>
    <t>SATHYABAMA UNIVERSITY</t>
  </si>
  <si>
    <t>SATHYABAMA INSTITUTE OF SCIENCE AND TECHNOLOGY, CHENNAI/ TAMILNADU</t>
  </si>
  <si>
    <t>AutoCAD</t>
  </si>
  <si>
    <t>P25709017</t>
  </si>
  <si>
    <t>SAMARJEET</t>
  </si>
  <si>
    <t>RAJESH</t>
  </si>
  <si>
    <t>GHODKE</t>
  </si>
  <si>
    <t>Samarjeet Rajesh Ghodke</t>
  </si>
  <si>
    <t>samarjeetghodke9077@gmail.com</t>
  </si>
  <si>
    <t>p25709017@student.nicmar.ac.in</t>
  </si>
  <si>
    <t>19-Aug-2003</t>
  </si>
  <si>
    <t>Marathi,English,Hindi</t>
  </si>
  <si>
    <t>8332 5186 5594</t>
  </si>
  <si>
    <t>FARMING</t>
  </si>
  <si>
    <t>ARUNA</t>
  </si>
  <si>
    <t>Plot No.1,Chaya Housing Society , Shastrinagar , Near Fire Station,Kolhapur</t>
  </si>
  <si>
    <t>Kolhapur</t>
  </si>
  <si>
    <t>SANJAY GHODAWAT INTERNATIONAL SCHOOL</t>
  </si>
  <si>
    <t>CBSE</t>
  </si>
  <si>
    <t>GOPA KRISHNA GOKALE COLLAGE KOLHAPUR</t>
  </si>
  <si>
    <t>HSC</t>
  </si>
  <si>
    <t>2020-Aug</t>
  </si>
  <si>
    <t>2021-Mar</t>
  </si>
  <si>
    <t>SHIVAJI UNIVERSITY</t>
  </si>
  <si>
    <t>KOLHAPURR INSTITUTE OF TECHNOLOGY'S COLLAGE OF ENGINEERING KOLHAPUR (EMPOWERED AUTONOMOUS)</t>
  </si>
  <si>
    <t>AutoCAD,MS Office,MS Project,Primavera</t>
  </si>
  <si>
    <t>l&amp;t buildings and factories | Construction Management Intern — Finishing &amp; Precast Erection | Navade,Taloja,Navi Mumbai | May 2026 | Jul 2026 | 9 Weeks | Campus Internship
Suraj Estate Developers Promoters and Builders | Site Engineer Trainee | Kolhapur | Jan 2025 | Jun 2025 | 21 Weeks</t>
  </si>
  <si>
    <t>P25709018</t>
  </si>
  <si>
    <t>SHISHIR</t>
  </si>
  <si>
    <t>MANOJ</t>
  </si>
  <si>
    <t>KHANDAPURE</t>
  </si>
  <si>
    <t>Shishir Manoj Khandapure</t>
  </si>
  <si>
    <t>shishirkhandapure03@gmail.com</t>
  </si>
  <si>
    <t>p25709018@student.nicmar.ac.in</t>
  </si>
  <si>
    <t>03-May-2003</t>
  </si>
  <si>
    <t>ENGLISH,HINDI,MARATHI</t>
  </si>
  <si>
    <t>TRAVELLING &amp; EXPLORING NEW PLACES</t>
  </si>
  <si>
    <t>8905 1783 9236</t>
  </si>
  <si>
    <t>VARSHA</t>
  </si>
  <si>
    <t>33 JAY MATA BUNGLOW, B/H DEVLALI GAON POLICE STATION, SUBHADRA EASTATE NASHIK ROAD ,NASHIK.</t>
  </si>
  <si>
    <t>Nashik</t>
  </si>
  <si>
    <t>ST PATRICK CONVENT HIGH SCHOOL ,NASHIK</t>
  </si>
  <si>
    <t>MAHARASHTRA STATE BOARD OF SECONDARY AND HIGHER SECONDARY EDUCATION, PUNE MAHARASHTRA</t>
  </si>
  <si>
    <t>GURU GOBIND SINGH  POLYTECHNIC NASHIK ,MAHARASHTRA</t>
  </si>
  <si>
    <t>SAVITRIBAI PHULE PUNE UNIVERSITY</t>
  </si>
  <si>
    <t>MET BHUJBAL KNOWLEDGE CITY INSTUTUTE OF ENGINEERING</t>
  </si>
  <si>
    <t>P25709019</t>
  </si>
  <si>
    <t>SAMPRIT</t>
  </si>
  <si>
    <t>SHETTY</t>
  </si>
  <si>
    <t>Samprit Shetty</t>
  </si>
  <si>
    <t>sampritshetty29@gmail.com</t>
  </si>
  <si>
    <t>p25709019@student.nicmar.ac.in</t>
  </si>
  <si>
    <t>29-Nov-2002</t>
  </si>
  <si>
    <t>English,Hindi,Kannada</t>
  </si>
  <si>
    <t>4416 2930 4033</t>
  </si>
  <si>
    <t>SURESH KUMAR SHETTY</t>
  </si>
  <si>
    <t>ROOPALATHA SHETTY</t>
  </si>
  <si>
    <t>HOMEMAKER</t>
  </si>
  <si>
    <t>UVA GARDENIA APARTMENT 204 2nd Floor. Gopaladi Road_x000D_
Ankadkatte,koteshwara._x000D_
KundapuraÂ taluk._x000D_</t>
  </si>
  <si>
    <t>Udupi</t>
  </si>
  <si>
    <t>GM VIDYANIKETAN PUBLIC SCHOOL</t>
  </si>
  <si>
    <t>SRI VENKATARAMANA PRE- UNIVERSITY COLLEGE</t>
  </si>
  <si>
    <t>KARNATAKA BOARD OF THE PRE- UNIVERSITY EDUCATION,KARNATAKA</t>
  </si>
  <si>
    <t>MANIPAL ACADEMY OF HIGHER EDUCATION</t>
  </si>
  <si>
    <t>MANIPAL INSTITUTE OF TECHNOLOGY,KARNATAKA</t>
  </si>
  <si>
    <t>2021-Oct</t>
  </si>
  <si>
    <t>AutoCAD,MS Office,MS Project,Primavera,PowerBi</t>
  </si>
  <si>
    <t>Larsen &amp; Toubro  | Intern | Naigaon,Dadar East, Mumbai | May 2026 | Jul 2026 | 9 Weeks | Campus Internship</t>
  </si>
  <si>
    <t>P25709020</t>
  </si>
  <si>
    <t>NIKUNJ</t>
  </si>
  <si>
    <t>VIJAY</t>
  </si>
  <si>
    <t>RATHOD</t>
  </si>
  <si>
    <t>Nikunj Vijay Rathod</t>
  </si>
  <si>
    <t>niknisrathod@gmail.com</t>
  </si>
  <si>
    <t>p25709020@student.nicmar.ac.in</t>
  </si>
  <si>
    <t>12-Sep-2002</t>
  </si>
  <si>
    <t>English, Hindi, Gujarati and Marathi</t>
  </si>
  <si>
    <t>AB+ve</t>
  </si>
  <si>
    <t>2349 1618 4462</t>
  </si>
  <si>
    <t>VIJAY RATHOD</t>
  </si>
  <si>
    <t>CIVIL CONTRACTOR</t>
  </si>
  <si>
    <t>MANISHA RATHOD</t>
  </si>
  <si>
    <t>Gopal Bhuvan, Dipmal, Zenda Bazaar, Court Road, Opp. Hanuman Temple, Vasai West, 401201, Dist. Palghar</t>
  </si>
  <si>
    <t>Palghar</t>
  </si>
  <si>
    <t>ST. ANTHONY'S CONVENT SCHOOL</t>
  </si>
  <si>
    <t>2017-Mar</t>
  </si>
  <si>
    <t>VIDYAVARDHINI'S BHAUSAHEB VARTAK POLYTECHNIC, VASAI</t>
  </si>
  <si>
    <t>2018-Aug</t>
  </si>
  <si>
    <t>MET'S BHUJBAL KNOWLEDGE CITY, NASHIK</t>
  </si>
  <si>
    <t>P25709021</t>
  </si>
  <si>
    <t>ASHWAJEET</t>
  </si>
  <si>
    <t>HARISHCHANDRA</t>
  </si>
  <si>
    <t>PAWAR</t>
  </si>
  <si>
    <t>Ashwajeet Harishchandra Pawar</t>
  </si>
  <si>
    <t>ashwajeetpawar04@gmail.com</t>
  </si>
  <si>
    <t>p25709021@student.nicmar.ac.in</t>
  </si>
  <si>
    <t>04-Apr-2003</t>
  </si>
  <si>
    <t>Marathi, Hindi, English</t>
  </si>
  <si>
    <t>5547 7845 7993</t>
  </si>
  <si>
    <t>HARISHCHANDRA GENDA PAWAR</t>
  </si>
  <si>
    <t>GOVT JOB</t>
  </si>
  <si>
    <t>REKHA HARISHCHANDRA PAWAR</t>
  </si>
  <si>
    <t>Sonai 10, Shivaji Nagar 2, Sakri.</t>
  </si>
  <si>
    <t>Dhule</t>
  </si>
  <si>
    <t>SILVEROAK UNIVERSAL SCHOOL</t>
  </si>
  <si>
    <t>INDIAN CERTIFICATE OF SECONDARY EDUCATION, NASHIK, MAHARASHTRA</t>
  </si>
  <si>
    <t>2009-Jun</t>
  </si>
  <si>
    <t>SHRI PRAMOD PATIL JR. COLLEGE, NASHIK</t>
  </si>
  <si>
    <t>HIGHER SECONDARY CERTIFICATE, NASHIK, MAHARASHTRA</t>
  </si>
  <si>
    <t>MIT Academy of Engineering</t>
  </si>
  <si>
    <t>MIT ACADEMY OF ENGINEERING, PUNE, MAHARASHTRA</t>
  </si>
  <si>
    <t>2025-Aug</t>
  </si>
  <si>
    <t>AutoCAD,excel</t>
  </si>
  <si>
    <t>Larsen &amp; Toubro Construction Limited | Intern | Orange Gate Urban Project, Sewri, Mumbai | May 2026 | Jul 2026 | 9 Weeks | Campus Internship
Worldwide Total Building Solutions | Trainee Engineer, Consultant Representative | Pune | Dec 2024 | May 2025 | 21 Weeks</t>
  </si>
  <si>
    <t>P25709022</t>
  </si>
  <si>
    <t>AMEY</t>
  </si>
  <si>
    <t>RAGHUNATH</t>
  </si>
  <si>
    <t>SHINDE</t>
  </si>
  <si>
    <t>Amey Raghunath Shinde</t>
  </si>
  <si>
    <t>amey9100@gmail.com</t>
  </si>
  <si>
    <t>p25709022@student.nicmar.ac.in</t>
  </si>
  <si>
    <t>16-Aug-2003</t>
  </si>
  <si>
    <t>English, Hindi, Marathi</t>
  </si>
  <si>
    <t>5103 0924 2801</t>
  </si>
  <si>
    <t>JOB</t>
  </si>
  <si>
    <t>KAMAL</t>
  </si>
  <si>
    <t>At- Vetawade, Post-Salavan, Tal-Gaganbavda, _x000D_
Dist-Kolhapur</t>
  </si>
  <si>
    <t>TATYASAHEB KORE MILITARY  ACADEMY, PARGON, KOLHAPUR</t>
  </si>
  <si>
    <t>SHREE HANUMANTRAO CHATE  JR COLLEGE, KOLHAPUR</t>
  </si>
  <si>
    <t>SHIVAJI UNIVERSITY, KOLHAPUR</t>
  </si>
  <si>
    <t>KOLHAPUR INSTITUTE OF TECHNOLOGY'S COLLEGE OF ENGINEERING, KOLHAPUR</t>
  </si>
  <si>
    <t>Suraj Estate Developers, Kolhapur | Site Engineer | Kolhapur | Jan 2025 | Jun 2025 | 21 Weeks</t>
  </si>
  <si>
    <t>P25709023</t>
  </si>
  <si>
    <t>SUDHANSHU</t>
  </si>
  <si>
    <t>DHAKREY</t>
  </si>
  <si>
    <t>Sudhanshu Dhakrey</t>
  </si>
  <si>
    <t>sudhanshudhakrey4120@gmail.com</t>
  </si>
  <si>
    <t>p25709023@student.nicmar.ac.in</t>
  </si>
  <si>
    <t>04-Dec-2000</t>
  </si>
  <si>
    <t>English, Hindi</t>
  </si>
  <si>
    <t>A+ve</t>
  </si>
  <si>
    <t>2471 9418 3617</t>
  </si>
  <si>
    <t>SUNIL KUMAR SINGH</t>
  </si>
  <si>
    <t>FARMER</t>
  </si>
  <si>
    <t>VANDANA DHAKREY</t>
  </si>
  <si>
    <t>83, Prem Anand Kunj, Brij Vihar Police Chowki, Kamla Nagar, Agra</t>
  </si>
  <si>
    <t>Agra</t>
  </si>
  <si>
    <t>ST. ANDREWS PUB SCH BALKESHWAR RD AGRA</t>
  </si>
  <si>
    <t>CENTRAL BOARD OF SECONDARY EDUCATION, AGRA</t>
  </si>
  <si>
    <t>DAYALBAGH EDUCATIONAL INSTITUTE</t>
  </si>
  <si>
    <t>DAYALBAGH EDUCATIONAL INSTITUTE, AGRA</t>
  </si>
  <si>
    <t>2020-Jul</t>
  </si>
  <si>
    <t>AutoCAD, MS Office, MS Project, Primavera</t>
  </si>
  <si>
    <t>Va Tech WABAG | GET | Chennai | Jul 2024 | Jul 2025 | 1 Years, 0 Months, 1 Days | 4.2</t>
  </si>
  <si>
    <t>12 month(s)</t>
  </si>
  <si>
    <t>larsen and toubro | Project Management Trainee | Shikohabad, Uttar Pradesh | May 2026 | Jul 2026 | 9 Weeks | Campus Internship
SHREE RIDDHI SIDDHI BUILDWELL LTD | TRAINEE | DODA, JAMMU &amp; KASHMIR | Apr 2023 | Sep 2023 | 21 Weeks</t>
  </si>
  <si>
    <t>P25709024</t>
  </si>
  <si>
    <t>M</t>
  </si>
  <si>
    <t>TANISHQ</t>
  </si>
  <si>
    <t>M Tanishq</t>
  </si>
  <si>
    <t>tanishqvijayan1@gmail.com</t>
  </si>
  <si>
    <t>p25709024@student.nicmar.ac.in</t>
  </si>
  <si>
    <t>12-Dec-2002</t>
  </si>
  <si>
    <t>English ,Hindi and Tamil</t>
  </si>
  <si>
    <t>6311 5208 6686</t>
  </si>
  <si>
    <t>MUTHUVIJAYAN M</t>
  </si>
  <si>
    <t>TOURISM</t>
  </si>
  <si>
    <t>RADHAVIJAYAN M</t>
  </si>
  <si>
    <t>STOCK VERIFIER , JIPMER</t>
  </si>
  <si>
    <t>Plot No 1, Sun Avenue, Morattandi, Vanur Taluk, Villupuram District</t>
  </si>
  <si>
    <t>Viluppuram</t>
  </si>
  <si>
    <t>KENDRIYA VIDYALAYA NO 1</t>
  </si>
  <si>
    <t>CENTRAL BOARD OF SECONDARY EDUCATION WITH PUDUCHERRY</t>
  </si>
  <si>
    <t>2017-Apr</t>
  </si>
  <si>
    <t>KENDRIYA VIDYALAYA NO1</t>
  </si>
  <si>
    <t>2019-Apr</t>
  </si>
  <si>
    <t>ANNA UNIVERSITY</t>
  </si>
  <si>
    <t>UNIVERSITY COLLEGE OF ENGINEERING WITH TAMILNADU</t>
  </si>
  <si>
    <t>2024-Oct</t>
  </si>
  <si>
    <t xml:space="preserve">Primavera, MS Project, Power BI, MS Project, Revit, AutoCAD, Sketchup, Twinmotion </t>
  </si>
  <si>
    <t>Larsen &amp; Toubro | Planning intern  | Chennai | May 2026 | Jul 2026 | 9 Weeks | Campus Internship
Larsen and Toubro | Intern  | Chennai | Jul 2023 | Aug 2023 | 4 Weeks</t>
  </si>
  <si>
    <t>Construction Project Management
Procurement strategies
Construction Equipment Maintenance &amp; Safety</t>
  </si>
  <si>
    <t>P25709025</t>
  </si>
  <si>
    <t>LOHITH SAI KUMAR</t>
  </si>
  <si>
    <t>PERLA</t>
  </si>
  <si>
    <t>Lohith Sai Kumar Perla</t>
  </si>
  <si>
    <t>lohithleo2003@gmail.com</t>
  </si>
  <si>
    <t>p25709025@student.nicmar.ac.in</t>
  </si>
  <si>
    <t>02-May-2003</t>
  </si>
  <si>
    <t>English, Hindi and Telugu</t>
  </si>
  <si>
    <t>5668 9997 8074</t>
  </si>
  <si>
    <t>PERLA KIRAN KUMAR</t>
  </si>
  <si>
    <t>PRIVATE LECTURER</t>
  </si>
  <si>
    <t>PERLA ANITHA KUMARI</t>
  </si>
  <si>
    <t>36-1-168 ANKAMMA PALEM NEAR YENUGU CHETTU OLD GOVT HOSPITAL ROAD ONGOLE ANDHRA PRADESH 523001</t>
  </si>
  <si>
    <t>Prakasam</t>
  </si>
  <si>
    <t>RAVINDRA BHARATHI HIGH SCHOOL</t>
  </si>
  <si>
    <t>DAMACHARLA ANJANEYULU GOVERNMENT POLYTECHNIC ONGOLE</t>
  </si>
  <si>
    <t>2021-Apr</t>
  </si>
  <si>
    <t>SAGI RAMAKRISHNAM RAJU ENGINEERING COLLEGE BHIMAVARAM</t>
  </si>
  <si>
    <t>2024-Jul</t>
  </si>
  <si>
    <t>AutoCAD,MS Office,MS Project,REVIT,ETABS, Primavera</t>
  </si>
  <si>
    <t>Larsen &amp; Toubro Limited (L&amp;T) | M.Tech Intern – Construction Technology and Management | CMRL RT01, Sholinganallur, Chennai, Tamil Nadu | May 2026 | Jul 2026 | 9 Weeks | Campus Internship
ASCENT CS GLOBAL | INTERN TRAINEE | HYDERABAD | Jun 2023 | Aug 2023 | 8 Weeks
ASCENT CS GLOBAL | INTERN TRAINEE | HYDERABAD | Jul 2022 | Sep 2022 | 8 Weeks</t>
  </si>
  <si>
    <t>ETABS
FIRE AND SAFETY
TYPE WRITING HIGHER
TYPE WRITING LOWER
AUTOCAD
Climate Risk, Adaptation and Sustainable Development
LSSGB
Business Communication
Lean six sigma yellow belt
Finance for Non-Financial Managers
Market Research
construction project mangement</t>
  </si>
  <si>
    <t>P25709026</t>
  </si>
  <si>
    <t>ACHYUT</t>
  </si>
  <si>
    <t>KAILAS</t>
  </si>
  <si>
    <t>KALE</t>
  </si>
  <si>
    <t>Achyut Kailas Kale</t>
  </si>
  <si>
    <t>achyutkale227@gmail.com</t>
  </si>
  <si>
    <t>p25709026@student.nicmar.ac.in</t>
  </si>
  <si>
    <t>17-Dec-2002</t>
  </si>
  <si>
    <t>English,Hindi,Marathi</t>
  </si>
  <si>
    <t>8812 5485 9625</t>
  </si>
  <si>
    <t>RETIRED RAILWAY MANAGER (GUARD)</t>
  </si>
  <si>
    <t>SUVARNA</t>
  </si>
  <si>
    <t>B-201, Omkar Residency , Next To Titwala Railway Station, Titwala West,Kalyan,Thane,Maharashtra - 421605</t>
  </si>
  <si>
    <t>Mumbai Suburban</t>
  </si>
  <si>
    <t>YADAVANAND BUILDING, SANDHAN NAGAR, IN FRONT OF SEVENTH DAY HIGH SCHOOL,_x000D_
LASALGAON -MANMAD HIGHWAY, NIPHAD, MAHARASHTRA -422306</t>
  </si>
  <si>
    <t>SHAKUNTALA VIDYALAYA, TITWALA EAST</t>
  </si>
  <si>
    <t>THE MAHARASHTRA STATE BOARD OF SECONDARY &amp; HIGHER SECONDARY EDUCATION ,PUNE - MUMBAI DIVISIONAL BOARD</t>
  </si>
  <si>
    <t>JEEVANDEEP SHAIKSHNIK SANTHASA POI'S ARTS,COMMERCE,SCIENCE, GOVELI</t>
  </si>
  <si>
    <t>SNJB'S LATE SAU KANTABAI BHAVARLALJI JAIN COLLEGE OF ENGINEERING,CHANDWAD, MAHARASHTRA-423101</t>
  </si>
  <si>
    <t>AutoCAD,MS Office,Staad Pro,ETABS</t>
  </si>
  <si>
    <t>L&amp;T HCI  | SUMMER INTERN | DIVA, THANE , 400612 | May 2026 | Jul 2026 | 9 Weeks | Campus Internship
Hitesh Lahoti and Associates | Jr.Design Engineer | Chandwad | Jan 2024 | Jan 2024 | 4 Weeks</t>
  </si>
  <si>
    <t>STAAD.pro CONNECT EDITION
Site Investigation
Construction Project Management
Finance for Non-Financial Managers
Construction Equipment Maintenance &amp; Safety
Business Communication
Climate Risk, Adaptation and Sustainable Development
Production of concrete</t>
  </si>
  <si>
    <t>P25709027</t>
  </si>
  <si>
    <t>VISHAL</t>
  </si>
  <si>
    <t>MAROTI</t>
  </si>
  <si>
    <t>TIGULWAD</t>
  </si>
  <si>
    <t>Vishal Maroti Tigulwad</t>
  </si>
  <si>
    <t>vishal.tigulwad@gmail.com</t>
  </si>
  <si>
    <t>p25709027@student.nicmar.ac.in</t>
  </si>
  <si>
    <t>04-Jul-2004</t>
  </si>
  <si>
    <t>MARATHI, ENGLISH, HINDI.</t>
  </si>
  <si>
    <t>4208 9271 9283</t>
  </si>
  <si>
    <t>MAROTI MANIKA TIGULWAD</t>
  </si>
  <si>
    <t>SERVICE</t>
  </si>
  <si>
    <t>KALPANA MAROTI TIGULWAD</t>
  </si>
  <si>
    <t>B/201, Ratna Enclave, Uttan Road, Near Fish Market, Raigaon, Bhayandar West</t>
  </si>
  <si>
    <t>AMCHA GHAR SCHOOL</t>
  </si>
  <si>
    <t>2014-Jun</t>
  </si>
  <si>
    <t>J. H. PODDAR HIGH SCHOOL &amp; JUNIOR COLLEGE OF COMMERCE &amp; SCIENCE</t>
  </si>
  <si>
    <t>2019-Jul</t>
  </si>
  <si>
    <t>MUMBAI UNIVERSITY</t>
  </si>
  <si>
    <t>VIVA INSTITUTE OF TECHNOLOGY, VIRAR EAST</t>
  </si>
  <si>
    <t>L&amp;T Heavy Civil Infrastructure (L&amp;T HCI) | Summer Intern | MAHSR C3 Section - 01, Bullet train Office  Betawadi Gaon, Diva Manpada Road, Diva East, Maharashtra  | May 2026 | Jul 2026 | 9 Weeks | Campus Internship</t>
  </si>
  <si>
    <t>P25709028</t>
  </si>
  <si>
    <t>ANJAN</t>
  </si>
  <si>
    <t>T K</t>
  </si>
  <si>
    <t>Anjan T K</t>
  </si>
  <si>
    <t>anjantk12@gmail.com</t>
  </si>
  <si>
    <t>p25709028@student.nicmar.ac.in</t>
  </si>
  <si>
    <t>25-Dec-2001</t>
  </si>
  <si>
    <t>Cricket,Travelling,Adventure Sports,Stock Market</t>
  </si>
  <si>
    <t>7133 4905 5277</t>
  </si>
  <si>
    <t>KRISHNA MURTHY T K</t>
  </si>
  <si>
    <t>ANITHA S R</t>
  </si>
  <si>
    <t>Anjanadri, Basaveshwara Street Hubballi Mutt Opp Tarikere</t>
  </si>
  <si>
    <t>Chikkamagaluru</t>
  </si>
  <si>
    <t>ARADHANA SCHOOL, TARIKERE, CHIKKAMAGALURU, KARNATAKA</t>
  </si>
  <si>
    <t>KARNATAKA SECONDARY EDUCATION EXAMINATION BOARD, KARNATAKA</t>
  </si>
  <si>
    <t>CIVIL ENGINEERING</t>
  </si>
  <si>
    <t>DACG GOVT POLYTECHNIC, CHIKKAMAGALURU, KARNATAKA</t>
  </si>
  <si>
    <t>2017-Jul</t>
  </si>
  <si>
    <t>2020-Oct</t>
  </si>
  <si>
    <t>VISVESVARAYA TECHNOLOGICAL UNIVERSITY, BELAGAVI, KARNATAKA</t>
  </si>
  <si>
    <t>DAYANANDA SAGAR COLLEGE OF ENGINEERING, BENGALURU, KARNATAKA</t>
  </si>
  <si>
    <t>2020-Dec</t>
  </si>
  <si>
    <t>2023-Aug</t>
  </si>
  <si>
    <t>AutoCAD , Autodesk Revit, Microsoft Office, Microsoft Project,  Power BI,  Primavera P6,  Project Planning &amp; Scheduling , QGIS</t>
  </si>
  <si>
    <t>LARSEN &amp; TOUBRO LIMITED (L&amp;T) | PROJECT MANAGEMENT INTERN | TUMAKURU, KARNATAKA | May 2026 | Jul 2026 | 9 Weeks | Campus Internship
SIR M.V CONSTRUCTION &amp; CONSULTANTS | CIVIL ENGINEERING INTERN | TARIKERE, KARNATAKA | Aug 2022 | Sep 2022 | 4 Weeks</t>
  </si>
  <si>
    <t>In Plant Training, Chikkamagaluru, 2019
Centre For Innovation &amp; Leadership, DSCE, Bengaluru
Safety in construction and Plastic waste management - NPTEL 2022
Indian Water works Association, Pune, 2023
Planning &amp; Control with Oracle Primavera PPM Professional - Packt
Project Management in Construction - L&amp;T EduTech
Business Communication - Coursera
Climate Risk, Adaptation and Sustainable Development - NPTEL</t>
  </si>
  <si>
    <t>P25709029</t>
  </si>
  <si>
    <t>PRANAV</t>
  </si>
  <si>
    <t>ADAVESH</t>
  </si>
  <si>
    <t>BENDIGERI</t>
  </si>
  <si>
    <t>Pranav Adavesh Bendigeri</t>
  </si>
  <si>
    <t>pranavbendigeri21@gmail.com</t>
  </si>
  <si>
    <t>p25709029@student.nicmar.ac.in</t>
  </si>
  <si>
    <t>21-Feb-2003</t>
  </si>
  <si>
    <t>Kannada, Hindi, English</t>
  </si>
  <si>
    <t>exploring new places,tekking,photography</t>
  </si>
  <si>
    <t>3170 4979 0097</t>
  </si>
  <si>
    <t>ADAVESH BENDIGERI</t>
  </si>
  <si>
    <t>ENGINEER</t>
  </si>
  <si>
    <t>LEELAVATI BENDIGERI</t>
  </si>
  <si>
    <t>Peth Galli, Balekundri KH, Belagavi</t>
  </si>
  <si>
    <t>Belgaum</t>
  </si>
  <si>
    <t>B. G. NATIONAL PUBLIC SCHOOL</t>
  </si>
  <si>
    <t>BENGALURU, KARNATAKA</t>
  </si>
  <si>
    <t>SGV MAHESH PU COLLEGE</t>
  </si>
  <si>
    <t>BELAGAVI, KARNATAKA</t>
  </si>
  <si>
    <t>S. G. BALEKUNDRI INSTITITE OF TECHNOLOGY</t>
  </si>
  <si>
    <t>AutoCAD, MS Office, Autodesk Revit, Power BI, MS Projects, Primavera</t>
  </si>
  <si>
    <t>Larsen &amp; Toubro Limited  | Trainee  | Nadaprabhu kempegowda layout, Bengaluru  | May 2026 | Jul 2026 | 9 Weeks | Campus Internship
EI TECHNOLOGIES PRIVATE LIMITED | TRAINEE | BENGALURU | Mar 2025 | May 2025 | 11 Weeks</t>
  </si>
  <si>
    <t>Building Materials in Construction field e Soft Skills Applications AutoCADD
National Level Paper Presentation in Recent Trends in Concrete Technology
Design Thinking and Building Design Process
THE 2 WEEKS CERTIFICATION COURSE ON "RAINWATER HARVESTING AND WATERSHED MANACEMENT"
Advitiya - Two Days National level Student's Technical Fest
Construction Scheduling (coursera - Columbia University)
Project Management - Initiation &amp; Planning (coursera - L&amp;TEduTech)
Formwork Practices (coursera - L&amp;T EduTech)
Essential in Revit Architecture</t>
  </si>
  <si>
    <t>P25709030</t>
  </si>
  <si>
    <t>BANKAR</t>
  </si>
  <si>
    <t>SWARAJ</t>
  </si>
  <si>
    <t>NITIN</t>
  </si>
  <si>
    <t>Bankar Swaraj Nitin</t>
  </si>
  <si>
    <t>swarajbankar812@gmail.com</t>
  </si>
  <si>
    <t>p25709030@student.nicmar.ac.in</t>
  </si>
  <si>
    <t>08-Dec-2003</t>
  </si>
  <si>
    <t>Sustainability,Research,Project Management,Networking</t>
  </si>
  <si>
    <t>2615 3723 9741</t>
  </si>
  <si>
    <t>KIRTI</t>
  </si>
  <si>
    <t>Bankar Wasti, Padhegaon.</t>
  </si>
  <si>
    <t>Ahmednagar</t>
  </si>
  <si>
    <t>YASHWANT VIDYALAYA, PADHEGAON, SHRIRAMPUR, A'NAGAR</t>
  </si>
  <si>
    <t>MAHARASHTRA STATE BOARD OF SECONDARY &amp; HIGHER SECONDARY EDUCATION PUNE</t>
  </si>
  <si>
    <t>ASHOK INSTITUTE OF ENGINEERING &amp; TECHNOLOGY(POLYTECHNIC), SHRIRAMPUR.</t>
  </si>
  <si>
    <t>2022-Jun</t>
  </si>
  <si>
    <t>JAYWANT SHIKSHAN PRASARAK MANDAL'S,RAJARSHI SHAHU COLLEGE OF ENGINEERING, TATHAWADE, PUNE</t>
  </si>
  <si>
    <t>AutoCAD,MS Office,MS Project,Primavera,STAAD.PRO</t>
  </si>
  <si>
    <t>Larsen and Toubro | M.Tech Intern | Pune, Maharashtra | May 2026 | Jul 2026 | 9 Weeks | Campus Internship
BENTLEY EDUCATION (SUPPORTED BY BENTLEY SYSTEMS) | STRUCTURAL ANALYSIS INTERN (VIRTUAL INTERNSHIP) | ONLINE / VIRTUAL | Apr 2024 | Jun 2024 | 10 Weeks</t>
  </si>
  <si>
    <t>Maharashtra State Council of Vocational Training ELECTRICAL TECHNOLOGY -(92)
Maharashtra State Certificate in Information Technology (MS-CIT)
How to Price and Document Your Delay Claims (AWIW121421)
International Project Development and Construction Risk (AWI112114)
Innovative and Smart Construction: Use of Infrared Thermal Profiling and GPR Pavement Density Scanner (AWI021318)
Quality Management During Design and Construction (AWI072011)
Bentley Education: Recognized Future Professional - STAAD.Pro
Mitigation of Carbon Emissions from Construction Projects (AWI061316)
Climate Risk, Adaptation and Sustainable Development
Business Communication
Construction Equipment Maintenance &amp; Safety
Construction Project Management
Finance for Non-Financial Managers
Project Management - Initiation and Planning
Teamwork Skills: Communicating Effectively in Groups
Market Research</t>
  </si>
  <si>
    <t>P25709031</t>
  </si>
  <si>
    <t>DIPALI</t>
  </si>
  <si>
    <t>MANJHI</t>
  </si>
  <si>
    <t>Dipali Manjhi</t>
  </si>
  <si>
    <t>manjhidipali411@gmail.com</t>
  </si>
  <si>
    <t>p25709031@student.nicmar.ac.in</t>
  </si>
  <si>
    <t>04-Nov-2001</t>
  </si>
  <si>
    <t>English and Hindi</t>
  </si>
  <si>
    <t>Reading about construction &amp; infrastructure projects, Sketching, Traveling, Playing badminton, Listening to music</t>
  </si>
  <si>
    <t>6938 1588 8709</t>
  </si>
  <si>
    <t>RAJMANI</t>
  </si>
  <si>
    <t>GEETA</t>
  </si>
  <si>
    <t>Arun Nagar , Shreeyut Colony , Rewa , Madhya Pradesh, 486001</t>
  </si>
  <si>
    <t>Rewa</t>
  </si>
  <si>
    <t>Madhya Pradesh</t>
  </si>
  <si>
    <t>QUEENS' COLLEGE INDORE</t>
  </si>
  <si>
    <t>CBSE INDORE/MADHYA PRADESH</t>
  </si>
  <si>
    <t>QUEENS' COLLEGE</t>
  </si>
  <si>
    <t>REVA UNIVERSITY</t>
  </si>
  <si>
    <t>REVA UNIVERSITY BENGALURU , KARNATAKA</t>
  </si>
  <si>
    <t>AutoCAD, MS Office, Advanced Excel, MS Project, Primavera P6, AutoDesk Revit, Power BI</t>
  </si>
  <si>
    <t>L&amp;T Construction  | Summer Intern - Planning &amp; Project Controls | Bandra (West), Mumbai, Maharashtra | May 2026 | Jul 2026 | 9 Weeks | Campus Internship
Swathi Civil Consultancy | Intern - Site Engineer | Kogilu, Bangalore | Jul 2023 | Aug 2023 | 6 Weeks</t>
  </si>
  <si>
    <t>SketchUp
AutoCAD
Construction Management
Business Communication
Visualization for Data Analysis with Power BI
BIM Fundamentals for Engineers</t>
  </si>
  <si>
    <t>P25709032</t>
  </si>
  <si>
    <t>SREE</t>
  </si>
  <si>
    <t>SUDHARSAN K</t>
  </si>
  <si>
    <t>Sree Sudharsan K</t>
  </si>
  <si>
    <t>sreesudharsan27@gmail.com</t>
  </si>
  <si>
    <t>p25709032@student.nicmar.ac.in</t>
  </si>
  <si>
    <t>26-Dec-2003</t>
  </si>
  <si>
    <t>English,Tamil</t>
  </si>
  <si>
    <t>4681 5010 9327</t>
  </si>
  <si>
    <t>KANAGAVEL RAJAN M</t>
  </si>
  <si>
    <t>MANAGER IN PRIVATE SECTOR</t>
  </si>
  <si>
    <t>KAVITHA S</t>
  </si>
  <si>
    <t>PROFESSOR</t>
  </si>
  <si>
    <t>19, Raju Nagar 3 , Samichettipalayam Road , Jothipuram Post</t>
  </si>
  <si>
    <t>Coimbatore</t>
  </si>
  <si>
    <t>VIDYAA VIKAS MATRIC HIGHER SECONDARY SCHOOL</t>
  </si>
  <si>
    <t>STATE BOARD, TAMIL NADU</t>
  </si>
  <si>
    <t>VIDYAA VIKAS INTERNATIONAL SCHOOL</t>
  </si>
  <si>
    <t>CBSE, NEW DELHI</t>
  </si>
  <si>
    <t>2020-Apr</t>
  </si>
  <si>
    <t>KUMARAGURU COLLEGE OF TECHNOLOGY</t>
  </si>
  <si>
    <t>AutoCAD,MS Office,Primavera</t>
  </si>
  <si>
    <t>Larsen &amp; Toubro | Planning Intern | Mylapore, Chennai | May 2026 | Jul 2026 | 9 Weeks | Campus Internship</t>
  </si>
  <si>
    <t>P25709033</t>
  </si>
  <si>
    <t>AKSHAY</t>
  </si>
  <si>
    <t>KUMAR</t>
  </si>
  <si>
    <t>KODCHERWAR</t>
  </si>
  <si>
    <t>Akshay Kumar Kodcherwar</t>
  </si>
  <si>
    <t>kodcherwarakshaykumar@gmail.com</t>
  </si>
  <si>
    <t>p25709033@student.nicmar.ac.in</t>
  </si>
  <si>
    <t>19-Dec-2003</t>
  </si>
  <si>
    <t>English, Hindi, Telugu</t>
  </si>
  <si>
    <t>Cooking,Video Editing</t>
  </si>
  <si>
    <t>2307 2643 9053</t>
  </si>
  <si>
    <t>KODCHERWAR SHANKAR</t>
  </si>
  <si>
    <t>KODCHERWAR SUNITHA</t>
  </si>
  <si>
    <t>H.no; 4-3-1/275/36, Shivaji Nagar, Pipri Colony, Bhainsa, Nirmal District</t>
  </si>
  <si>
    <t>Nirmal</t>
  </si>
  <si>
    <t>VASAVI HIGH SCHOOL</t>
  </si>
  <si>
    <t>BOARD OF SECONDARY EDUCATION, TELANGANA</t>
  </si>
  <si>
    <t>SRI CHAITANYA JUNIOR KALASALA</t>
  </si>
  <si>
    <t>JAWAHARLAL NEHRU TECHNOLOGICAL UNIVERSITY, HYDERABAD</t>
  </si>
  <si>
    <t>INSTITUTE OF AERONAUTICAL ENGINEERING, DUNDIGAL, HYDERABAD</t>
  </si>
  <si>
    <t>AutoCAD, MS Office, Revit, Primavera, MS Project, Power BI</t>
  </si>
  <si>
    <t>LARSEN &amp; TOUBRO LIMITED (L&amp;T) | PROJECT MANAGEMENT INTERN | NELLORE, ANDHRA PRADESH | May 2026 | Jul 2026 | 9 Weeks | Campus Internship
NAGARJUNA CONSTRUCTION COMPANY LIMITED (NCC LIMITED) | CIVIL ENGINEERING INTERN | AIIMS PROJECT, BIBINAGAR, TELANGANA | Apr 2025 | Jun 2025 | 8 Weeks</t>
  </si>
  <si>
    <t>Autocad Course Completion Certificate by Udemy
Autodesk Revit
Project Management in Construction - L&amp;T Edutech</t>
  </si>
  <si>
    <t>P25709034</t>
  </si>
  <si>
    <t>JAYESH</t>
  </si>
  <si>
    <t>SUNIL</t>
  </si>
  <si>
    <t>KOLHE</t>
  </si>
  <si>
    <t>Jayesh Sunil Kolhe</t>
  </si>
  <si>
    <t>jayeshsunilkolhe@gmail.com</t>
  </si>
  <si>
    <t>p25709034@student.nicmar.ac.in</t>
  </si>
  <si>
    <t>13-Aug-2000</t>
  </si>
  <si>
    <t>English , Hindi , Marathi</t>
  </si>
  <si>
    <t>3548 3208 9172</t>
  </si>
  <si>
    <t>DHANASHREE</t>
  </si>
  <si>
    <t>Sr No 11/12 Flat No 4 Siddhkala Society Near Nirmal Park Opp Pune Merchant Bank</t>
  </si>
  <si>
    <t>HUME MC HENRY MEMORIAL HIGHER SECONDARY SCHOOL OF SEVENTH DAY ADVENTIST</t>
  </si>
  <si>
    <t>COUNCIL FOR THE INDIAN SCHOOL CERTIFICATE EXAMINATION PUNE</t>
  </si>
  <si>
    <t>BHARATHI VIDYAPEETH JAWAHARLAL NEHRU INSTITUTE OF TECHNOLOGY PUNE</t>
  </si>
  <si>
    <t>2020-Nov</t>
  </si>
  <si>
    <t>SPPU PUNE</t>
  </si>
  <si>
    <t>TSSM BHIVRABAI SAWANT COLLEGE OF ENGINEERING AND RESEARCH PUNE.</t>
  </si>
  <si>
    <t>2021-Feb</t>
  </si>
  <si>
    <t>2023-Jul</t>
  </si>
  <si>
    <t xml:space="preserve">AutoCAD, MS Office, MS Project,Primavera,PowerBI, BIM, @Risk </t>
  </si>
  <si>
    <t>Larsen and Toubro WET  | Intern  | Pune | May 2026 | Jul 2026 | 9 Weeks | Campus Internship</t>
  </si>
  <si>
    <t>Giving Helpful Feedback
Teamwork Skills: Communicating Effectively in Groups
Finance for Non-Financial Managers
Bussiness writing
NPTEL Climate Risk, Adaptation and Sustainable Development
CONSTRUCTION PROJECT MANAGEMENT</t>
  </si>
  <si>
    <t>P25709035</t>
  </si>
  <si>
    <t>PRATHAM</t>
  </si>
  <si>
    <t>RAJ</t>
  </si>
  <si>
    <t>D</t>
  </si>
  <si>
    <t>Pratham Raj D</t>
  </si>
  <si>
    <t>prathamrajd@gmail.com</t>
  </si>
  <si>
    <t>p25709035@student.nicmar.ac.in</t>
  </si>
  <si>
    <t>05-Mar-2003</t>
  </si>
  <si>
    <t>English Hindi Kannada</t>
  </si>
  <si>
    <t>3431 2185 2068</t>
  </si>
  <si>
    <t>RAJESH D MAISTRY</t>
  </si>
  <si>
    <t>CONTRACTOR</t>
  </si>
  <si>
    <t>RENU RAJESH</t>
  </si>
  <si>
    <t>Jayalakshmi Nivas Dandekery Road Yeyyadi Mangalore-575008</t>
  </si>
  <si>
    <t>Dakshina Kannada</t>
  </si>
  <si>
    <t>ST ALOYSIUS HIGH SCHOOL</t>
  </si>
  <si>
    <t>KARNATAKA SECONDARY EXAMINATION BOARD KARANATAKA</t>
  </si>
  <si>
    <t>ST ALOYSIUS PRE UNIVERSITY COLLEGE</t>
  </si>
  <si>
    <t>DEPARTMENT OF PRE-UNIVERSITY EDUCATION-KARNATAKA</t>
  </si>
  <si>
    <t>MANIPAL UNIVERSITY</t>
  </si>
  <si>
    <t>MANIPAL INSTITUTE OF TECHNOLOGY MANIPAL</t>
  </si>
  <si>
    <t>LARSEN AND TOUBRO LIMITED | INTERN | THANE WEST | May 2026 | Jul 2026 | 9 Weeks | Campus Internship</t>
  </si>
  <si>
    <t>P25709036</t>
  </si>
  <si>
    <t>POORNA</t>
  </si>
  <si>
    <t>NAGA SAI</t>
  </si>
  <si>
    <t>CHEEDAY</t>
  </si>
  <si>
    <t>Poorna Naga Sai Cheeday</t>
  </si>
  <si>
    <t>poorna7cheeday@gmail.com</t>
  </si>
  <si>
    <t>p25709036@student.nicmar.ac.in</t>
  </si>
  <si>
    <t>16-Jul-2002</t>
  </si>
  <si>
    <t>ENGLISH, HINDI, TELUGU</t>
  </si>
  <si>
    <t>Drawing,Gardening,Cricket</t>
  </si>
  <si>
    <t>9940 8233 8725</t>
  </si>
  <si>
    <t>CHEEDAY GANGADHAR RAO</t>
  </si>
  <si>
    <t>CHEEDAY RADHA</t>
  </si>
  <si>
    <t>418/17, FLAT NO-305, 4TH FLOOR, HOLY MOUNT APARTMENT, REST HOUSE ROAD, NEAR RAMALAYAM, BHIMAVARAM, WEST GODAVARI, ANDHRA PRADESH-534201</t>
  </si>
  <si>
    <t>West Godavari</t>
  </si>
  <si>
    <t>ADITYA (E.M) HIGH SCHOOL</t>
  </si>
  <si>
    <t>BOARD OF SECONDARY EDUCATION, ANDHRA PRADESH</t>
  </si>
  <si>
    <t>ADITYA JUNIOR COLLEGE</t>
  </si>
  <si>
    <t>BOARD OF INTERMEDIATE EDUCATION, ANDHRA PRADESH</t>
  </si>
  <si>
    <t>SAGI RAMA KRISHNAM RAJU ENGINEERING COLLEGE, ANDHRA PRADESH</t>
  </si>
  <si>
    <t>2024-Apr</t>
  </si>
  <si>
    <t xml:space="preserve"> AutoCAD, MS Office, MS Project, Primavera, Power BI, SketchUp, V-Ray, Autodesk Revit</t>
  </si>
  <si>
    <t>LARSEN &amp; TOUBRO LIMITED (L&amp;T) | PROJECT MANAGEMENT INTERN | AMARAVATI, ANDHRA PRADESH | May 2026 | Jul 2026 | 9 Weeks | Campus Internship
ASCENT CS GLOBAL | DESIGN ENGINEER INTERN | HYDERABAD | Jul 2022 | Sep 2022 | 8 Weeks
ASCENT CS GLOBAL | DESIGN ENGINEER INTERN | HYDERABAD | Jun 2023 | Aug 2023 | 8 Weeks
SKILLDZIRE in collaboration with ANDHRA PRADESH STATE COUNCIL OF HIGHER EDUCATION | DESIGN ENGINEER INTERN | HYDERABAD | Mar 2024 | Apr 2024 | 6 Weeks</t>
  </si>
  <si>
    <t>Lean Six Sigma Green Belt Certification | KPMG
Construction Project Management Certification | Columbia University
Completed an online certification course on the basics of SketchUp Pro with V-Ray, offered by Deepak Verma.
Completed an online certification course on the basics of AutoCAD, offered by Verzeo.
Completed an online certification course on the basics of Revit, STAAD Pro, and 3ds Max, offered by the R&amp;D Department of Mayinkrish Ventures Pvt. Ltd.
Six Sigma Yellow Belt Certification | Kennesaw State University</t>
  </si>
  <si>
    <t>P25709037</t>
  </si>
  <si>
    <t>GOWTHAM</t>
  </si>
  <si>
    <t>Gowtham S</t>
  </si>
  <si>
    <t>gowthamsunder01@gmail.com</t>
  </si>
  <si>
    <t>p25709037@student.nicmar.ac.in</t>
  </si>
  <si>
    <t>19-Aug-2001</t>
  </si>
  <si>
    <t>English, tamil</t>
  </si>
  <si>
    <t>7253 8873 9585</t>
  </si>
  <si>
    <t>SUNDER P</t>
  </si>
  <si>
    <t>CIVIL ENGINEER</t>
  </si>
  <si>
    <t>DHANALAKSHMI S</t>
  </si>
  <si>
    <t>515-A , Om Sakthi Nagar, Vengikkal</t>
  </si>
  <si>
    <t>Tiruvannamalai</t>
  </si>
  <si>
    <t>VIGNESH INTERNATIONAL SCHOOL</t>
  </si>
  <si>
    <t>THE VELAMMAL INTERNATIONAL SCHOOL</t>
  </si>
  <si>
    <t>VELLORE INSTITUTE OF TECHNOLOGY</t>
  </si>
  <si>
    <t>AutoCAD,Staad Pro,Revit</t>
  </si>
  <si>
    <t>L&amp;T Construction | Summer Intern-Track works(ATW-11) | Chennai , Tamil Nadu | May 2026 | Jul 2026 | 9 Weeks | Campus Internship
Larsen and Toubro | Intern  | Bangalore  | Aug 2023 | Oct 2023 | 9 Weeks</t>
  </si>
  <si>
    <t>P25709038</t>
  </si>
  <si>
    <t>CHIDURALA</t>
  </si>
  <si>
    <t>ESHWAR</t>
  </si>
  <si>
    <t>Chidurala Eshwar</t>
  </si>
  <si>
    <t>eshwarchidurala1@gmail.com</t>
  </si>
  <si>
    <t>p25709038@student.nicmar.ac.in</t>
  </si>
  <si>
    <t>30-Jul-2003</t>
  </si>
  <si>
    <t>Telugu, English, Hindi</t>
  </si>
  <si>
    <t>7353 1101 4778</t>
  </si>
  <si>
    <t>CHIDURALA MADHUSUDHAN</t>
  </si>
  <si>
    <t>CHIDURALA SHIVAHINI</t>
  </si>
  <si>
    <t>406, 4th Floor, Hanuman Towers, Kalyani Nagar, Desaipet Road, Warangal, Telangana</t>
  </si>
  <si>
    <t>Warangal</t>
  </si>
  <si>
    <t>ARYABHATTA CONCEPT SCHOOL</t>
  </si>
  <si>
    <t>BOARD OF SECONDARY EDUCATION TELANGANA</t>
  </si>
  <si>
    <t>Other</t>
  </si>
  <si>
    <t>VMR POLYTECHNIC, WARANGAL URBAN, TELANGANA</t>
  </si>
  <si>
    <t>SR UNIVERSITY</t>
  </si>
  <si>
    <t>SR UNIVERSITY, WARANGAL URBAN, TELANGANA</t>
  </si>
  <si>
    <t>AutoCAD,MS Office,MS Project,Primavera,ETABS</t>
  </si>
  <si>
    <t>L&amp;T EduTech | Intern | Amaravathi, Andhra Pradesh | May 2026 | Jul 2026 | 9 Weeks | Campus Internship
Shivarama Traders | intern - Construction of CC Road | Warangal, Telangana | Jan 2025 | Mar 2025 | 12 Weeks
CSIR â€“ CENTRAL BUILDING RESEARCH INSTITUTE | TRAINEE | ROORKEE, UTTARAKHAND, INDIA | Jun 2024 | Nov 2024 | 24 Weeks</t>
  </si>
  <si>
    <t>E-tab, Primavera, Revit Architecture
Water Resources Management and Policy
Water: an essential resource
ETABS v19 &amp; SAFE v16 in Villa Structural design in UAE+CAD
Planning &amp; Design of Sanitation Systems and  Technologies
Leadership Skills
Engineering of Structures: Tension and  Compression
Construction Scheduling
Construction Project Management
Sustainable Regional Principles, Planning and  Transportation
Construction Cost Estimating and Cost Control</t>
  </si>
  <si>
    <t>P25709039</t>
  </si>
  <si>
    <t>VARUN</t>
  </si>
  <si>
    <t>UPPALURI</t>
  </si>
  <si>
    <t>Varun Raj Uppaluri</t>
  </si>
  <si>
    <t>varunrajuppaluri@gmail.com</t>
  </si>
  <si>
    <t>p25709039@student.nicmar.ac.in</t>
  </si>
  <si>
    <t>10-Aug-2004</t>
  </si>
  <si>
    <t>English, Telugu, Hindi &amp; Kannada</t>
  </si>
  <si>
    <t>Reading books,Chess,Gym,Board games</t>
  </si>
  <si>
    <t>5126 5295 4958</t>
  </si>
  <si>
    <t>UPPALURI VAMSI KRISHNA</t>
  </si>
  <si>
    <t>UPPALURI KAVITHA</t>
  </si>
  <si>
    <t>S-4, Srinivasa Apartment, Venkat Reddy Nagar, Ramanthapur</t>
  </si>
  <si>
    <t>317, JYOTHI CLIQUE APARTMENTS, 4TH B CROSS, ABBHAYAREDDY LAYOUT, KAGGADASAPURA, C V RAMAN NAGAR POST.</t>
  </si>
  <si>
    <t>Bangalore Urban</t>
  </si>
  <si>
    <t>SRI SATYA SAI VIDYA VIHAR HIGH SCHOOL</t>
  </si>
  <si>
    <t>2008-Jun</t>
  </si>
  <si>
    <t>ST. PATRICK'S JUNIOR COLLEGE</t>
  </si>
  <si>
    <t>S J C INSTITUTE OF TECHNOLOGY</t>
  </si>
  <si>
    <t xml:space="preserve">AutoCAD, MS Office, Power BI, Revit, Microsoft Project, Primavera </t>
  </si>
  <si>
    <t>L&amp;T Construction | Summer Intern - Planning &amp; Project Management | Gorai 2, Borivali West, Mumbai, Maharashtra | May 2026 | Jul 2026 | 9 Weeks | Campus Internship
Indian Institute of Technology Dharwad (IIT Dharwad) | Summer Intern | Dharwad, Karnataka | May 2025 | Jun 2025 | 5 Weeks</t>
  </si>
  <si>
    <t>Construction Project Management
Business Communication</t>
  </si>
  <si>
    <t>P25709041</t>
  </si>
  <si>
    <t>VINESH</t>
  </si>
  <si>
    <t>Varun Vinesh Rathod</t>
  </si>
  <si>
    <t>vaunrathod@gmail.com</t>
  </si>
  <si>
    <t>p25709041@student.nicmar.ac.in</t>
  </si>
  <si>
    <t>14-Dec-2002</t>
  </si>
  <si>
    <t>English, Hindi and Gujrati</t>
  </si>
  <si>
    <t>O-ve</t>
  </si>
  <si>
    <t>9889 5720 7286</t>
  </si>
  <si>
    <t>JAGRUTI</t>
  </si>
  <si>
    <t>GOVT. JOB</t>
  </si>
  <si>
    <t>Shriddhi Vinayak, Jay Geet Society, Street 1, Airport Road, Near Mahakaleshvar Mandir, Rajkot-360007 Rajkot Airport_x000D_
_x000D_
Rajkot - 360007_x000D_
_x000D_
Gujarat</t>
  </si>
  <si>
    <t>RATHOD VARUN VINESH</t>
  </si>
  <si>
    <t>GSEB WITH RAJKOT/GUJARAT</t>
  </si>
  <si>
    <t>UTKARSH SCHOOL OF EXCELLENCE</t>
  </si>
  <si>
    <t>DARSHAN UNIVERSITY RAJKOT/GUJARAT</t>
  </si>
  <si>
    <t>P25709042</t>
  </si>
  <si>
    <t>PARVATHI</t>
  </si>
  <si>
    <t>K C</t>
  </si>
  <si>
    <t>Parvathi K C</t>
  </si>
  <si>
    <t>parvathikc15@gmail.com</t>
  </si>
  <si>
    <t>p25709042@student.nicmar.ac.in</t>
  </si>
  <si>
    <t>12-Feb-2002</t>
  </si>
  <si>
    <t>English , Hindi , Malayalam</t>
  </si>
  <si>
    <t>6239 0588 2900</t>
  </si>
  <si>
    <t>B DINESHAN</t>
  </si>
  <si>
    <t>RETIRED HEAD MASTER</t>
  </si>
  <si>
    <t>JISHA KAYAKKAL CHANDROTH</t>
  </si>
  <si>
    <t>Sukrutham Vengaravayal P O Chirakkal Kannur</t>
  </si>
  <si>
    <t>Kannur</t>
  </si>
  <si>
    <t>KENDRIYA VIDYALAYA KELTRON NAGAR</t>
  </si>
  <si>
    <t>CENTRAL BOARD OF  SECONDARY EDUCATION , KERALA</t>
  </si>
  <si>
    <t>CENTRAL BOARD OF SECONDARY EDUCATION , KERALA</t>
  </si>
  <si>
    <t>APJ ABDUL KALAM TECHNOLOGICAL UNIVERSITY</t>
  </si>
  <si>
    <t>VIMAL JYOTHI ENGINEERING COLLEGE</t>
  </si>
  <si>
    <t>2024-Sep</t>
  </si>
  <si>
    <t>AutoCAD,MS Office,Primavera,STAAD Pro</t>
  </si>
  <si>
    <t>Larsen &amp; Toubro Limited | Intern | Kattupalli, Chennai | May 2026 | Jul 2026 | 9 Weeks | Campus Internship
AAVISHKAARA SCHOOL FOR APPLIED PROFESSIONAL TRAINING | SITE ENGINEERING TRAINEE | KOCHI | Sep 2022 | Sep 2022 | 0 Weeks</t>
  </si>
  <si>
    <t>P25709043</t>
  </si>
  <si>
    <t>SEENA</t>
  </si>
  <si>
    <t>BETH</t>
  </si>
  <si>
    <t>Seena Beth</t>
  </si>
  <si>
    <t>seenabeth01@gmail.com</t>
  </si>
  <si>
    <t>p25709043@student.nicmar.ac.in</t>
  </si>
  <si>
    <t>19-Jul-2002</t>
  </si>
  <si>
    <t>English,Hindi,Malayalam</t>
  </si>
  <si>
    <t>4353 4532 3028</t>
  </si>
  <si>
    <t>SPICER SOLOMON</t>
  </si>
  <si>
    <t>CHURCH PASTOR</t>
  </si>
  <si>
    <t>REETHA RANI J L</t>
  </si>
  <si>
    <t>RETIRED DEP. MANAGER OF KSFE</t>
  </si>
  <si>
    <t>Prarthana,JNRA-5A,Jubilee Nagar,Vattapara</t>
  </si>
  <si>
    <t>Thiruvananthapuram</t>
  </si>
  <si>
    <t>NIRMALA BHAVAN HIGHER SECONDARY SCHOOL ,KOWDIAR</t>
  </si>
  <si>
    <t>TRIVANDRUM,KERALA</t>
  </si>
  <si>
    <t>ST.GORETTIS HIGHER SECONDARY  SCHOOL,NALANCHIRA</t>
  </si>
  <si>
    <t>MAR BASELIOS COLLEGE OF ENGINEERING,NALANCHIRA</t>
  </si>
  <si>
    <t>AutoCAD,MS Office,MS Project,Primavera,staad pro</t>
  </si>
  <si>
    <t>L&amp;T Construction | Metro Rail Trackwork Intern | Koyambedu,Chennai | May 2026 | Jul 2026 | 9 Weeks | Campus Internship
Public Works Department | Intern | Trivandrum,Kerala | Oct 2023 | Oct 2023 | 1 Weeks</t>
  </si>
  <si>
    <t>P25709044</t>
  </si>
  <si>
    <t>ADISESH</t>
  </si>
  <si>
    <t>SAAYIN</t>
  </si>
  <si>
    <t>Adisesh Saayin S</t>
  </si>
  <si>
    <t>saayinadisesh@gmail.com</t>
  </si>
  <si>
    <t>p25709044@student.nicmar.ac.in</t>
  </si>
  <si>
    <t>19-Jan-2004</t>
  </si>
  <si>
    <t>English,hindi,malayalam</t>
  </si>
  <si>
    <t>6958 4158 4390</t>
  </si>
  <si>
    <t>SUNDEV N</t>
  </si>
  <si>
    <t>JOINT SECRETARY TO THE GOVT.OF KERALA</t>
  </si>
  <si>
    <t>ANU S</t>
  </si>
  <si>
    <t>PROFFESOR OF ENGLISH</t>
  </si>
  <si>
    <t>Varinjamthodathu,mulluvila,vadakkevila PO</t>
  </si>
  <si>
    <t>SOORYAMSU TC 56. 1478/2_x000D_
KRA C6(3) KARUMOM PO</t>
  </si>
  <si>
    <t>CHRIST NAGAR SENIOR SECONDARY SCHOOL, CHAVARAPURAM, TRIVANDRUM,KL</t>
  </si>
  <si>
    <t>CENTRAL BOARD OF SECONDARY EDUCATION DELHI</t>
  </si>
  <si>
    <t>CHINMAYA VIDYALAYA ATTUKAL, MANACAD, TRIVANDRUM, KL</t>
  </si>
  <si>
    <t>MAR BASELIOS COLLEGE OF ENGINEERING AND TECHNOLOGY</t>
  </si>
  <si>
    <t>AutoCAD,MS Office,Primavera,STAAD PRO</t>
  </si>
  <si>
    <t>L&amp;T GEOSTRUCTURE | Summer Intern | CHENNAI | May 2026 | Jul 2026 | 9 Weeks | Campus Internship</t>
  </si>
  <si>
    <t>P25709045</t>
  </si>
  <si>
    <t>BHARATH</t>
  </si>
  <si>
    <t>C A</t>
  </si>
  <si>
    <t>Bharath C A</t>
  </si>
  <si>
    <t>ca1389@srmist.edu.in</t>
  </si>
  <si>
    <t>p25709045@student.nicmar.ac.in</t>
  </si>
  <si>
    <t>01-Sep-2003</t>
  </si>
  <si>
    <t>English,Tamil,Hindi</t>
  </si>
  <si>
    <t>9933 8808 8339</t>
  </si>
  <si>
    <t>ARUN ARUMUGAM R</t>
  </si>
  <si>
    <t>MENAKA P</t>
  </si>
  <si>
    <t>3/270,C.V.A.HOUSE,CHINNIYAMPALAYAM(post),MODAKKURICHI(via),ERODE-638104,TAMIL NADU.</t>
  </si>
  <si>
    <t>Erode</t>
  </si>
  <si>
    <t>BHARATHI VIDYA BHAVAN MATRIC HR SEC SCHOOL</t>
  </si>
  <si>
    <t>STATE BOARD OF SCHOOL EXAMINATIONS,TAMIL NADU</t>
  </si>
  <si>
    <t>SRM INSTITUTE OF SCIENCE AND TECHNOLOGY,TAMIL NADU</t>
  </si>
  <si>
    <t>AutoCAD,STAAD PRO</t>
  </si>
  <si>
    <t>Larsen and Toubro | Intern | Tiruvallur, Tamil Nadu | May 2026 | Jul 2026 | 9 Weeks | Campus Internship
Lotus construction | civil intern | Erode, Tamil Nadu | Jun 2023 | Jun 2023 | 4 Weeks</t>
  </si>
  <si>
    <t>P25709046</t>
  </si>
  <si>
    <t>VASANTHA KUMAR</t>
  </si>
  <si>
    <t>M Vasantha Kumar</t>
  </si>
  <si>
    <t>m.vasantha2001@gmail.com</t>
  </si>
  <si>
    <t>p25709046@student.nicmar.ac.in</t>
  </si>
  <si>
    <t>26-Mar-2001</t>
  </si>
  <si>
    <t>english,tamil</t>
  </si>
  <si>
    <t>4675 0120 6576</t>
  </si>
  <si>
    <t>MURUGAN</t>
  </si>
  <si>
    <t>EX-SERVICE MAN</t>
  </si>
  <si>
    <t>M.RENUKA DEVI</t>
  </si>
  <si>
    <t>No 25 Kallar Street ,T Andipatti,vadipati Taluk ,madurai</t>
  </si>
  <si>
    <t>Madurai</t>
  </si>
  <si>
    <t>H NO 34/11E/2 ,MK STORE RATHI RAJAN NAGAR ,NGO,MOHAMMED SHA PURAM 4 TH STREET ,THIRUMANGALAM,MADURAI</t>
  </si>
  <si>
    <t>ADHYAPANA SCHOOL</t>
  </si>
  <si>
    <t>VELAMMAL VIDYALAYA VIRAGANOOR MADURAI</t>
  </si>
  <si>
    <t>KONGU ENGINEERING COLLEGE ERODE TAMILNAUDU</t>
  </si>
  <si>
    <t>Larsen &amp; Toubro Limited  | M.Tech Intern – Construction Technology and Management  | Greenways, Chennai, Tamil Nadu | May 2026 | Jul 2026 | 9 Weeks | Campus Internship</t>
  </si>
  <si>
    <t>P25709047</t>
  </si>
  <si>
    <t>RAJU</t>
  </si>
  <si>
    <t>RAM</t>
  </si>
  <si>
    <t>PUROHIT</t>
  </si>
  <si>
    <t>Raju Ram Purohit</t>
  </si>
  <si>
    <t>rajupurohitrudha2004@gmail.com</t>
  </si>
  <si>
    <t>p25709047@student.nicmar.ac.in</t>
  </si>
  <si>
    <t>05-Mar-2004</t>
  </si>
  <si>
    <t>English, Hindi, Marwadi</t>
  </si>
  <si>
    <t>6123 6828 0206</t>
  </si>
  <si>
    <t>MAGA RAM</t>
  </si>
  <si>
    <t>BUSINESSMAN</t>
  </si>
  <si>
    <t>SATI DEVI</t>
  </si>
  <si>
    <t>Daulatpur, Raniwara, Jalor Rajasthan</t>
  </si>
  <si>
    <t>Jalore</t>
  </si>
  <si>
    <t>Rajasthan</t>
  </si>
  <si>
    <t>SARVAYOG INTERNATIONAL SCHOOL</t>
  </si>
  <si>
    <t>RAJASTHAN</t>
  </si>
  <si>
    <t>FR. AGNEL POLYTECHNIC</t>
  </si>
  <si>
    <t>RAJASTHAN TECHNICAL UNIVERSITY</t>
  </si>
  <si>
    <t>GEETANJALI INSTITUTE OF TECHNICAL STUDIES, UDAIPUR, RAJASTHAN</t>
  </si>
  <si>
    <t>Larsen &amp; Toubro | Construction Management / Site Engineering Intern | Nagaur, Rajasthan | May 2026 | Jul 2026 | 9 Weeks | Campus Internship
Himani  Enterprises | Site Engineer  | Udaipur | Jul 2024 | Sep 2024 | 6 Weeks
AD Constructions | Site Engineer  | Udaipur | Jul 2023 | Aug 2023 | 4 Weeks</t>
  </si>
  <si>
    <t>Gits Shining Stars
TECHNOCRATZ
Learn Delta
Bentley Advancing Ifrastructure
Gate Score Card
Effective  Drafting Using AutoCAD
L&amp;T Edutechâ€™s Industry Training Program In â€œCivil  Engineeringâ€
Udemy, Technical report Writing
NPTEL ONLINE CERTIFICATION, Air Pollution and Control
NPTEL ONLINE CERTIFICATION, Basic Construction Materials
NPTEL ONLINE CERTIFICATION, Traffic Engineering
NPTEL ONLINE CERTIFICATION, Sustainable Transportation Systems
NPTEL ONLINE CERTIFICATION, Fluid Mechanics
NPTEL ONLINE CERTIFICATION, Introduction to Civil Engineering Profession
NPTEL ONLINE CERTIFICATION, Wastewater Treatment and Recycling</t>
  </si>
  <si>
    <t>P25709048</t>
  </si>
  <si>
    <t>VIVEK</t>
  </si>
  <si>
    <t>MADHUKAR</t>
  </si>
  <si>
    <t>DEORE</t>
  </si>
  <si>
    <t>Vivek Madhukar Deore</t>
  </si>
  <si>
    <t>vivekdeore8053@gmail.com</t>
  </si>
  <si>
    <t>p25709048@student.nicmar.ac.in</t>
  </si>
  <si>
    <t>21-Feb-2002</t>
  </si>
  <si>
    <t>ENGLISH, HINDI,MARATHI</t>
  </si>
  <si>
    <t>3696 5229 0359</t>
  </si>
  <si>
    <t>MADHUKAR DEORE</t>
  </si>
  <si>
    <t>LAND DEVELOPER &amp; REAL ESTATE</t>
  </si>
  <si>
    <t>KALPANA DEORE</t>
  </si>
  <si>
    <t>Flat No 10, Harimangal Apartment, Mahatma Nagar ,Nashik 422007</t>
  </si>
  <si>
    <t>FRAVASHI ACADEMY</t>
  </si>
  <si>
    <t>MAHARASHTRA STATE BOARD OF SECONDARY &amp; HIGHER SECONDARY EDUCATION, PUNE</t>
  </si>
  <si>
    <t>SANDIP FOUNDATION, NASHIK</t>
  </si>
  <si>
    <t>LOKNETE GOPINATHJI MUNDE INSTITUTE OF ENGINEERING EDUCATION &amp; RESEARCH, NASHIK</t>
  </si>
  <si>
    <t>P25709049</t>
  </si>
  <si>
    <t>ABHISHEK</t>
  </si>
  <si>
    <t>MANGALSING</t>
  </si>
  <si>
    <t>RAJPUT</t>
  </si>
  <si>
    <t>Abhishek Mangalsing Rajput</t>
  </si>
  <si>
    <t>abhishekrajput99177@gmail.com</t>
  </si>
  <si>
    <t>p25709049@student.nicmar.ac.in</t>
  </si>
  <si>
    <t>29-Sep-2003</t>
  </si>
  <si>
    <t>3162 5340 0535</t>
  </si>
  <si>
    <t>MANGALSING RAJPUT</t>
  </si>
  <si>
    <t>MANISHA RAJPUT</t>
  </si>
  <si>
    <t>D-302,Anmol Nayantara City One,tidke Colony</t>
  </si>
  <si>
    <t>FRAVASHI INTERNATIONAL ACADEMY</t>
  </si>
  <si>
    <t>IGCSE ( NASHIK)</t>
  </si>
  <si>
    <t>K K WAGH POLYTECHNIC (NASHIK)</t>
  </si>
  <si>
    <t>NMIMS</t>
  </si>
  <si>
    <t>MUKESH PATEL SCHOOL OF TECHNOLOGY MANAGEMENT AND ENGINEERING (MUMBAI)</t>
  </si>
  <si>
    <t>AutoCAD,MS Office,Staadtpro,Revit3D,WaterGEMS,PowerBI,Primavera,MSP</t>
  </si>
  <si>
    <t>L&amp;T | Intern | Khavda , Gujarat | May 2026 | Jul 2026 | 9 Weeks | Campus Internship
Bagad Properties | Intern | Nashik | Jan 2025 | Apr 2025 | 15 Weeks</t>
  </si>
  <si>
    <t>P25709050</t>
  </si>
  <si>
    <t>DIVYANSHI</t>
  </si>
  <si>
    <t>CHAUHAN</t>
  </si>
  <si>
    <t>Divyanshi Chauhan</t>
  </si>
  <si>
    <t>divyanshi.chauhan0024@gmail.com</t>
  </si>
  <si>
    <t>p25709050@student.nicmar.ac.in</t>
  </si>
  <si>
    <t>08-Oct-2002</t>
  </si>
  <si>
    <t>ENGLISH, HINDI, MARATHI</t>
  </si>
  <si>
    <t>4853 2528 0374</t>
  </si>
  <si>
    <t>CHANDRADEEP SINGH CHAUHAN</t>
  </si>
  <si>
    <t>DOLLY CHAUHAN</t>
  </si>
  <si>
    <t>L.I.G.- 260 PADMANABHPUR, DURG (C.G.)</t>
  </si>
  <si>
    <t>Durg</t>
  </si>
  <si>
    <t>Chhattisgarh</t>
  </si>
  <si>
    <t>DELHI PUBLIC SCHOOL, DURG (C.G.)</t>
  </si>
  <si>
    <t>CHHATTISGARH SWAMI VIVEKANAND TECHNICAL UNIVERSITY</t>
  </si>
  <si>
    <t>BHILAI INSTITUTE OF TECHNOLOGY, DURG (C.G.)</t>
  </si>
  <si>
    <t>AutoCAD, Revit, Navisworks, BIM, Primavera P6, MS Project (MSP), MS Excel, MS Word, PowerPoint, Power BI</t>
  </si>
  <si>
    <t>Larsen &amp; Toubro (L&amp;T Construction) - Transportation Infrastructure IC | MUMBAI METRO LINE 4 TRACK PROJECT | THANE (WEST), MAHARASHTRA | May 2026 | Jul 2026 | 7 Weeks | Campus Internship
PUBLIC WORKS DEPARTMENT, DURG (C.G.) | ROAD CONSTRUCTION AND MAINTENANCE  | DURG, CHHATTISGARH | May 2024 | Jun 2024 | 3 Weeks
SAIL BHILAI STEEL PLANT | STEEL MANUFACTURING AND PRODUCTION  | BHILAI, CHHATTISGARH | Jul 2023 | Aug 2023 | 1 Weeks</t>
  </si>
  <si>
    <t>P25709051</t>
  </si>
  <si>
    <t>MERVIN</t>
  </si>
  <si>
    <t>MATHEW</t>
  </si>
  <si>
    <t>SHIBU</t>
  </si>
  <si>
    <t>Mervin Mathew Shibu</t>
  </si>
  <si>
    <t>mervinmathew9@gmail.com</t>
  </si>
  <si>
    <t>p25709051@student.nicmar.ac.in</t>
  </si>
  <si>
    <t>01-Jun-2002</t>
  </si>
  <si>
    <t>English, Malayalam, Hindi</t>
  </si>
  <si>
    <t>8547 0348 7827</t>
  </si>
  <si>
    <t>SHIBU MATHEW</t>
  </si>
  <si>
    <t>PRIEST</t>
  </si>
  <si>
    <t>JUBI SHIBU</t>
  </si>
  <si>
    <t>Padinjarapurayil (Hs), Kallooppara, Pathanamthitta</t>
  </si>
  <si>
    <t>Pathanamthitta</t>
  </si>
  <si>
    <t>THAPOVAN PUBLIC SCHOOL</t>
  </si>
  <si>
    <t>SAINTGITS COLLEGE OF ENGINEERING, KOTTAYAM, KERALA</t>
  </si>
  <si>
    <t>AutoCAD,MS Project,MS Excel,MS Powerpoint,Canva,Etabs</t>
  </si>
  <si>
    <t>Larsen &amp; Toubro Limited | INTERN |  Thirumayilai, Chennai | May 2026 | Jul 2026 | 9 Weeks | Campus Internship
PWD Vaikom | INTERN | VAIKOM, KERALA | Jul 2023 | Aug 2023 | 2 Weeks</t>
  </si>
  <si>
    <t>Construction Scheduling
Impacts of the Environment on Global Public Health
Climate Risk, Adaptation and Sustainable Development
Construction Equipment Maintenance &amp; Safety
Construction Project Management
Finance for Non-Financial Managers
Introduction to OSHA: Safety Standards and Compliance
Business Communication</t>
  </si>
  <si>
    <t>P25709052</t>
  </si>
  <si>
    <t>MAHAJAN</t>
  </si>
  <si>
    <t>SIDDHIVINAYAK</t>
  </si>
  <si>
    <t>DHANANJAY</t>
  </si>
  <si>
    <t>Mahajan Siddhivinayak Dhananjay</t>
  </si>
  <si>
    <t>siddhivinayakmahajan601@gmail.com</t>
  </si>
  <si>
    <t>p25709052@student.nicmar.ac.in</t>
  </si>
  <si>
    <t>01-Jul-2003</t>
  </si>
  <si>
    <t>SINGNING,PLAYING CRICKET,GYMING</t>
  </si>
  <si>
    <t>9105 3913 4231</t>
  </si>
  <si>
    <t>PRIVATE SERVICE</t>
  </si>
  <si>
    <t>APARNA</t>
  </si>
  <si>
    <t>TEACHER</t>
  </si>
  <si>
    <t>A/1102 Bldg No 36 Pantnagar Saphalya CHS, Near Sahakar Market, Pantnagar Ghatkopar East, Mumbai</t>
  </si>
  <si>
    <t>DOMINIC SAVIO VIDYALAYA</t>
  </si>
  <si>
    <t>MAHARASHTRA STATE BOARD OF SECONDARY AND HIGHER SECONDARY EDUCATION, PUNE, MAHARASHTRA</t>
  </si>
  <si>
    <t>S K SOMAIYA VINAY MANDIR</t>
  </si>
  <si>
    <t>RIZVI COLLEGE OF ENGINEERING, MUMBAI, MAHARASHTRA</t>
  </si>
  <si>
    <t>AutoCAD,MS Office,MS Project,Primavera,Power Bi,Revit Basics</t>
  </si>
  <si>
    <t>SUPREME ENGICONS (INDIA) PVT.LTD | SITE ENGINEER INTERN | MUMBAI | Jun 2024 | Dec 2024 | 26 Weeks</t>
  </si>
  <si>
    <t>Course On Construction Planning
IJERSET Final Year Project Publication</t>
  </si>
  <si>
    <t>P25709053</t>
  </si>
  <si>
    <t>JEEVAN</t>
  </si>
  <si>
    <t>GEORGE</t>
  </si>
  <si>
    <t>Jeevan George Manoj</t>
  </si>
  <si>
    <t>jeevangeorgemanoj@gmail.com</t>
  </si>
  <si>
    <t>p25709053@student.nicmar.ac.in</t>
  </si>
  <si>
    <t>02-Oct-1998</t>
  </si>
  <si>
    <t>9627 0145 8931</t>
  </si>
  <si>
    <t>MANOJ K GEORGE</t>
  </si>
  <si>
    <t>RINI MANOJ</t>
  </si>
  <si>
    <t>Kurikilottil House, Mangattu Kada Junction, Puthenpeedika, Omalloor P.o, Pathanamthitta.</t>
  </si>
  <si>
    <t>MARY MATHA PUBLIC SCHOOL</t>
  </si>
  <si>
    <t>AMAL JYOTHI COLLEGE OF ENGINEERING</t>
  </si>
  <si>
    <t>2017-Sep</t>
  </si>
  <si>
    <t>AutoCAD,MS Office,MS Project,REVIT</t>
  </si>
  <si>
    <t>Matha Constructions | Site Engineer | Pathanamthitta, Kerala. | Aug 2021 | Oct 2024 | 3 Years, 2 Months, 10 Days | 1.8</t>
  </si>
  <si>
    <t>38 month(s)</t>
  </si>
  <si>
    <t>L&amp;T Geostructure | Intern | Dolvi, Maharashtra. | May 2026 | Jul 2026 | 9 Weeks | Campus Internship</t>
  </si>
  <si>
    <t>P25709054</t>
  </si>
  <si>
    <t>PARUL</t>
  </si>
  <si>
    <t>SURENDRA</t>
  </si>
  <si>
    <t>GAJBHIYE</t>
  </si>
  <si>
    <t>Parul Surendra Gajbhiye</t>
  </si>
  <si>
    <t>parul.gajbhiyee@gmail.com</t>
  </si>
  <si>
    <t>p25709054@student.nicmar.ac.in</t>
  </si>
  <si>
    <t>08-Mar-2004</t>
  </si>
  <si>
    <t>5274 8288 8462</t>
  </si>
  <si>
    <t>SURENDRA GAJBHIYE</t>
  </si>
  <si>
    <t>PRADNYA GAJBHIYE</t>
  </si>
  <si>
    <t>E-196, 7th Floor, Raghunath Vihar, Sec-14, Kharghar, Navi Mumbai</t>
  </si>
  <si>
    <t>ALL SAINTS HIGH SCHOOL</t>
  </si>
  <si>
    <t>DELHI PUBLIC SCHOOL, NAVI MUMBAI</t>
  </si>
  <si>
    <t>MUKESH PATEL SCHOOL OF TECHNOLOGY MANAGEMENT AND ENGINEERING</t>
  </si>
  <si>
    <t>AutoCAD,Revit,STAAD.Pro,Primavera P6,MS Project,Power BI,GIS</t>
  </si>
  <si>
    <t>LnT Building and Factoires | Intern  | Navi Mumbai | May 2026 | Jul 2026 | 9 Weeks | Campus Internship
Shiv BuilCon | Intern | Vikhroli, Mumbai | Dec 2024 | Apr 2025 | 17 Weeks</t>
  </si>
  <si>
    <t xml:space="preserve">Al-Powered Enterprise Excellence Program
Business Communication
Climate Risk, Adaption and Sustainable Development 
Project Admin digiQCAcademy </t>
  </si>
  <si>
    <t>P25709055</t>
  </si>
  <si>
    <t>ANUSHKA</t>
  </si>
  <si>
    <t>BISHNOI</t>
  </si>
  <si>
    <t>Anushka Bishnoi</t>
  </si>
  <si>
    <t>bishnoianushka2929@gmail.com</t>
  </si>
  <si>
    <t>p25709055@student.nicmar.ac.in</t>
  </si>
  <si>
    <t>30-Jan-2002</t>
  </si>
  <si>
    <t>English, Hindi, Rajasthani, Punjabi, Haryanvi</t>
  </si>
  <si>
    <t>7191 5679 2020</t>
  </si>
  <si>
    <t>RAJENDER BISHNOI</t>
  </si>
  <si>
    <t>CONTROLLER OF EXAMINATION</t>
  </si>
  <si>
    <t>VIBHA</t>
  </si>
  <si>
    <t>House No. 28, Street No. 2, Ganpati Nagar , Sri Ganganagar</t>
  </si>
  <si>
    <t>Sri Ganganagar</t>
  </si>
  <si>
    <t>NOSEGAY PUBLIC SCHOOL, SRI GANGANAGAR</t>
  </si>
  <si>
    <t>CENTRAL BOARD OF SECONDARY EDUCATION, DELHI</t>
  </si>
  <si>
    <t>JINDAL PUBLIC SCHOOL, SRI GANGANAGAR</t>
  </si>
  <si>
    <t>Science (PCMB)</t>
  </si>
  <si>
    <t>M.B.M UNIVERSITY, JODHPUR</t>
  </si>
  <si>
    <t>AutoCAD,MS Office,QGIS,MS Project,Primavera,PowerBI</t>
  </si>
  <si>
    <t>Larsen &amp; Toubro | Intern | Noida, Uttar Pradesh | May 2026 | Jul 2026 | 9 Weeks | Campus Internship
NATIONAL HIGHWAY AUTHORITY OF INDIA | RING ROAD | JODHPUR | Jun 2024 | Jul 2024 | 6 Weeks
PWD CITY SUB DN.1, BIKANER | ROAD | BIKANER | Jun 2023 | Jul 2023 | 6 Weeks</t>
  </si>
  <si>
    <t>INDIA ROAD FEDERATION
Construction Project Management
Finance for Non-Financial Managers
Business Communication</t>
  </si>
  <si>
    <t>P25709056</t>
  </si>
  <si>
    <t>VISHWANATHARADDI</t>
  </si>
  <si>
    <t>LINGARADDI</t>
  </si>
  <si>
    <t>Vishwanatharaddi M Lingaraddi</t>
  </si>
  <si>
    <t>vishwanathml07@gmail.com</t>
  </si>
  <si>
    <t>p25709056@student.nicmar.ac.in</t>
  </si>
  <si>
    <t>07-Jul-2003</t>
  </si>
  <si>
    <t>HINDI,ENGLISH,KANNADA</t>
  </si>
  <si>
    <t>3961 0789 0159</t>
  </si>
  <si>
    <t>MALLIKARJUN S LINGARADDI</t>
  </si>
  <si>
    <t>UMADEVI</t>
  </si>
  <si>
    <t>MATRU KRUPA, KALAGHATAGI ROAD, SARASWATPUR, DHARWAD</t>
  </si>
  <si>
    <t>Dharwad</t>
  </si>
  <si>
    <t>JSS PUBLIC SCHOOL KELAGERI CAMPUS DHARWAD</t>
  </si>
  <si>
    <t>DHARWAD/KARNATAKA</t>
  </si>
  <si>
    <t>MAHESH PU COLLEGE, CHAMARAJPET, BANGALORE</t>
  </si>
  <si>
    <t>BANGLORE/KARNATAKA</t>
  </si>
  <si>
    <t>S.D.M COLLEGE OF ENGINEERING AND TECHNOLOGY</t>
  </si>
  <si>
    <t>AutoCAD,MS Office,MS Project,Primavera,REVIT,STAAD PRO,Q GIS,MS PROJECT</t>
  </si>
  <si>
    <t>Larsen &amp; Toubro Limited | Planning, Execution, Quality Assessment and Project Coordination of Elevated Road Construction for Mira Bhayander Dahisar Link Road (MDLRP) at Mumbai. | Mira- Bhayandar, Mumbai  | May 2026 | Jul 2026 | 9 Weeks | Campus Internship
NATIONAL HIGHWAY AUTHORITY OF INDIA (NHAI) | INTERN | DHARWAD-BELAGAVI | Jan 2025 | May 2025 | 17 Weeks
ASHOK M DESHPANDE ( HDMC CLASS 1 CONTRACTOR ) | INTERN  | MANAGUNDI VILLAGE DHARWAD DISTRICT | Jul 2024 | Aug 2024 | 4 Weeks</t>
  </si>
  <si>
    <t>SUSTAINABLE TRANSPORTATION SYSTEM FROM VTU
WASTE WATER ENGINEERING FROM VTU
MUNICIPAL SOLID WASTE MANAGEMENT FROM VTU
INTEGRATED WASTE MANAGEMENT FOR A SMART CITY FROM VTU
PRINCIPLES OF CONSTRUCTION MANAGEMENT FROM VTU
SUSTAINABLE ENGINEERING CONCEPTS AND LIFE CYCLE ANALYSIS FROM VTU
PROJECT PLANNING AND CONTROL FROM VTU
AUTODESK AUTOCAD 2023
AUTODESK REVIT 2024
STRUCTURAL DRAFTING USING AUTO CAD</t>
  </si>
  <si>
    <t>P25709057</t>
  </si>
  <si>
    <t>MAHESH</t>
  </si>
  <si>
    <t>PENDOR</t>
  </si>
  <si>
    <t>Mahesh Pendor</t>
  </si>
  <si>
    <t>bheempurmahesh@gmail.com</t>
  </si>
  <si>
    <t>p25709057@student.nicmar.ac.in</t>
  </si>
  <si>
    <t>20-May-2003</t>
  </si>
  <si>
    <t>English, Hindi, Telugu, Marathi, Gondi</t>
  </si>
  <si>
    <t>Travelling and Cultural exploration,Playing badminton,Learning new languages,Cooking and Gardening,Watching Talks and movies</t>
  </si>
  <si>
    <t>2389 4852 0770</t>
  </si>
  <si>
    <t>VISHWANATH</t>
  </si>
  <si>
    <t>YAMUNA</t>
  </si>
  <si>
    <t>7-118,BHEEMPUR, MDL:GUDIHATHNOOR, DIST:ADILABAD</t>
  </si>
  <si>
    <t>Adilabad</t>
  </si>
  <si>
    <t>HINJAWADI PHASE 2 RD, PHASE 1, HINJAWADI RAJIV GANDHI INFOTECH PARK, HINJAWADI, PUNE, PIMPRI-CHINCHWAD, MAHARASHTRA 411057</t>
  </si>
  <si>
    <t>PRAGNA SRI HIGH SCHOOL</t>
  </si>
  <si>
    <t>SR JUNIOR COLLEGE</t>
  </si>
  <si>
    <t>GURU NANAK INSTITUTIONS TECHNICAL CAMPUS</t>
  </si>
  <si>
    <t>2024-May</t>
  </si>
  <si>
    <t xml:space="preserve">Primavera , MS Project, Power BI, Autodesk Revit, MS Office </t>
  </si>
  <si>
    <t>LARSEN &amp; TOUBRO LIMITED (L&amp;T) | PROJECT MANAGEMENT INTERN |  Amaravati, Andhra Pradesh | May 2026 | Jul 2026 | 9 Weeks | Campus Internship
Fouzia Tech Training and Software Solutions | Intern | Guru Nanak Institutions Technical Campus (GNITC), Hyderabad, Telangana. | Jul 2023 | Aug 2023 | 1 Weeks</t>
  </si>
  <si>
    <t>NPTEL Online Certification
Project Management in Construction</t>
  </si>
  <si>
    <t>P25709058</t>
  </si>
  <si>
    <t>KADAM</t>
  </si>
  <si>
    <t>YASHRAJ</t>
  </si>
  <si>
    <t>SANJAY</t>
  </si>
  <si>
    <t>Kadam Yashraj Sanjay</t>
  </si>
  <si>
    <t>yashrajskadam5225@gmail.com</t>
  </si>
  <si>
    <t>p25709058@student.nicmar.ac.in</t>
  </si>
  <si>
    <t>10-Sep-2003</t>
  </si>
  <si>
    <t>Trekking,Cooking</t>
  </si>
  <si>
    <t>3642 4494 8452</t>
  </si>
  <si>
    <t>SANJAY KADAM</t>
  </si>
  <si>
    <t>VAISHALI KADAM</t>
  </si>
  <si>
    <t>Flat No. 1,Kadam Plaza,line No 3,Jawalkar Nagar, Shrushti Chowk,Pimple Gurav,Pune-61</t>
  </si>
  <si>
    <t>MODERN HIGH SCHOOL,GANESHKHIND,PUNE-16</t>
  </si>
  <si>
    <t>SECONDARY SCHOOL CERTIFICATE MAHARASHTRA</t>
  </si>
  <si>
    <t>DR.D.Y.PATIL ARTS,COMMERCE,SCIENCE COLLEGE,PIMPRI,PUNE-18</t>
  </si>
  <si>
    <t>HIGHER SECONDARY CERTIFICATE MAHARASHTRA</t>
  </si>
  <si>
    <t>DR.D.Y.PATIL INSTITUTE OF TECHNOLOGY, PIMPRI, PUNE-18</t>
  </si>
  <si>
    <t>2021-Jan</t>
  </si>
  <si>
    <t xml:space="preserve">AutoCAD, QGIS, MS Project, Primavera, Power BI, RevitArc </t>
  </si>
  <si>
    <t>Larsen &amp; Toubro Limited (L&amp;T) - Geostructure IC | Construction Management Intern | GPPL, Pipavav Port, Gujarat | May 2026 | Jul 2026 | 9 Weeks | Campus Internship
BCON CONSTROTECH PVT.LTD | Site Intern  | Dr.D.Y.Patil Hitech Hospital, Pimpri Pune | Dec 2023 | Jan 2024 | 4 Weeks</t>
  </si>
  <si>
    <t>Autocad Certification
Construction Project Management
Finance for Non-Financial Managers
Construction Equipment Maintenance &amp; Safety
Climate Risk, Adaptation and Sustainable Development
Business Communication Specialization
Constro Expo Certification
Geofest Volunteer Certification
Engineer's Day Celebration 2023 Poster Competition
District Level Baseball 
PCERF Membership Certificate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</si>
</sst>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09001_342791.jpg" TargetMode="External"/><Relationship Id="rId_hyperlink_2" Type="http://schemas.openxmlformats.org/officeDocument/2006/relationships/hyperlink" Target="https://nconnect.nicmar.ac.in/storage/profile/ProfilePhoto_P25709002_954762.jpg" TargetMode="External"/><Relationship Id="rId_hyperlink_3" Type="http://schemas.openxmlformats.org/officeDocument/2006/relationships/hyperlink" Target="https://nconnect.nicmar.ac.in/storage/profile/6a9e59d52ce0f.png" TargetMode="External"/><Relationship Id="rId_hyperlink_4" Type="http://schemas.openxmlformats.org/officeDocument/2006/relationships/hyperlink" Target="https://nconnect.nicmar.ac.in/storage/profile/ProfilePhoto_P25709005_417395.jpg" TargetMode="External"/><Relationship Id="rId_hyperlink_5" Type="http://schemas.openxmlformats.org/officeDocument/2006/relationships/hyperlink" Target="https://nconnect.nicmar.ac.in/storage/profile/ProfilePhoto_P25709006_287564.jpg" TargetMode="External"/><Relationship Id="rId_hyperlink_6" Type="http://schemas.openxmlformats.org/officeDocument/2006/relationships/hyperlink" Target="https://nconnect.nicmar.ac.in/storage/profile/ProfilePhoto_P25709007_681923.jpg" TargetMode="External"/><Relationship Id="rId_hyperlink_7" Type="http://schemas.openxmlformats.org/officeDocument/2006/relationships/hyperlink" Target="https://nconnect.nicmar.ac.in/storage/profile/ProfilePhoto_P25709008_523167.jpg" TargetMode="External"/><Relationship Id="rId_hyperlink_8" Type="http://schemas.openxmlformats.org/officeDocument/2006/relationships/hyperlink" Target="https://nconnect.nicmar.ac.in/storage/profile/ProfilePhoto_P25709009_319524.jpg" TargetMode="External"/><Relationship Id="rId_hyperlink_9" Type="http://schemas.openxmlformats.org/officeDocument/2006/relationships/hyperlink" Target="https://nconnect.nicmar.ac.in/storage/profile/ProfilePhoto_P25709010_172543.jpg" TargetMode="External"/><Relationship Id="rId_hyperlink_10" Type="http://schemas.openxmlformats.org/officeDocument/2006/relationships/hyperlink" Target="https://nconnect.nicmar.ac.in/storage/profile/ProfilePhoto_P25709012_847653.jpg" TargetMode="External"/><Relationship Id="rId_hyperlink_11" Type="http://schemas.openxmlformats.org/officeDocument/2006/relationships/hyperlink" Target="https://nconnect.nicmar.ac.in/storage/profile/ProfilePhoto_P25709013_852917.jpg" TargetMode="External"/><Relationship Id="rId_hyperlink_12" Type="http://schemas.openxmlformats.org/officeDocument/2006/relationships/hyperlink" Target="https://nconnect.nicmar.ac.in/storage/profile/ProfilePhoto_P25709014_531987.jpg" TargetMode="External"/><Relationship Id="rId_hyperlink_13" Type="http://schemas.openxmlformats.org/officeDocument/2006/relationships/hyperlink" Target="https://nconnect.nicmar.ac.in/storage/profile/ProfilePhoto_P25709015_264591.jpg" TargetMode="External"/><Relationship Id="rId_hyperlink_14" Type="http://schemas.openxmlformats.org/officeDocument/2006/relationships/hyperlink" Target="https://nconnect.nicmar.ac.in/storage/profile/ProfilePhoto_P25709016_473916.jpg" TargetMode="External"/><Relationship Id="rId_hyperlink_15" Type="http://schemas.openxmlformats.org/officeDocument/2006/relationships/hyperlink" Target="https://nconnect.nicmar.ac.in/storage/profile/ProfilePhoto_P25709017_237156.jpg" TargetMode="External"/><Relationship Id="rId_hyperlink_16" Type="http://schemas.openxmlformats.org/officeDocument/2006/relationships/hyperlink" Target="https://nconnect.nicmar.ac.in/storage/profile/ProfilePhoto_P25709018_461857.jpg" TargetMode="External"/><Relationship Id="rId_hyperlink_17" Type="http://schemas.openxmlformats.org/officeDocument/2006/relationships/hyperlink" Target="https://nconnect.nicmar.ac.in/storage/profile/ProfilePhoto_P25709019_986713.jpg" TargetMode="External"/><Relationship Id="rId_hyperlink_18" Type="http://schemas.openxmlformats.org/officeDocument/2006/relationships/hyperlink" Target="https://nconnect.nicmar.ac.in/storage/profile/ProfilePhoto_P25709020_183659.jpg" TargetMode="External"/><Relationship Id="rId_hyperlink_19" Type="http://schemas.openxmlformats.org/officeDocument/2006/relationships/hyperlink" Target="https://nconnect.nicmar.ac.in/storage/profile/ProfilePhoto_P25709021_821367.jpg" TargetMode="External"/><Relationship Id="rId_hyperlink_20" Type="http://schemas.openxmlformats.org/officeDocument/2006/relationships/hyperlink" Target="https://nconnect.nicmar.ac.in/storage/profile/ProfilePhoto_P25709022_892367.jpg" TargetMode="External"/><Relationship Id="rId_hyperlink_21" Type="http://schemas.openxmlformats.org/officeDocument/2006/relationships/hyperlink" Target="https://nconnect.nicmar.ac.in/storage/profile/ProfilePhoto_P25709023_316758.jpg" TargetMode="External"/><Relationship Id="rId_hyperlink_22" Type="http://schemas.openxmlformats.org/officeDocument/2006/relationships/hyperlink" Target="https://nconnect.nicmar.ac.in/storage/profile/ProfilePhoto_P25709024_938615.jpg" TargetMode="External"/><Relationship Id="rId_hyperlink_23" Type="http://schemas.openxmlformats.org/officeDocument/2006/relationships/hyperlink" Target="https://nconnect.nicmar.ac.in/storage/profile/ProfilePhoto_P25709025_158472.jpg" TargetMode="External"/><Relationship Id="rId_hyperlink_24" Type="http://schemas.openxmlformats.org/officeDocument/2006/relationships/hyperlink" Target="https://nconnect.nicmar.ac.in/storage/profile/ProfilePhoto_P25709026_328947.jpg" TargetMode="External"/><Relationship Id="rId_hyperlink_25" Type="http://schemas.openxmlformats.org/officeDocument/2006/relationships/hyperlink" Target="https://nconnect.nicmar.ac.in/storage/profile/ProfilePhoto_P25709027_248591.jpg" TargetMode="External"/><Relationship Id="rId_hyperlink_26" Type="http://schemas.openxmlformats.org/officeDocument/2006/relationships/hyperlink" Target="https://nconnect.nicmar.ac.in/storage/profile/ProfilePhoto_P25709028_672315.jpg" TargetMode="External"/><Relationship Id="rId_hyperlink_27" Type="http://schemas.openxmlformats.org/officeDocument/2006/relationships/hyperlink" Target="https://nconnect.nicmar.ac.in/storage/profile/ProfilePhoto_P25709029_692415.jpg" TargetMode="External"/><Relationship Id="rId_hyperlink_28" Type="http://schemas.openxmlformats.org/officeDocument/2006/relationships/hyperlink" Target="https://nconnect.nicmar.ac.in/storage/profile/6a91a847a0c60.png" TargetMode="External"/><Relationship Id="rId_hyperlink_29" Type="http://schemas.openxmlformats.org/officeDocument/2006/relationships/hyperlink" Target="https://nconnect.nicmar.ac.in/storage/profile/ProfilePhoto_P25709031_768124.jpg" TargetMode="External"/><Relationship Id="rId_hyperlink_30" Type="http://schemas.openxmlformats.org/officeDocument/2006/relationships/hyperlink" Target="https://nconnect.nicmar.ac.in/storage/profile/ProfilePhoto_P25709032_179346.jpg" TargetMode="External"/><Relationship Id="rId_hyperlink_31" Type="http://schemas.openxmlformats.org/officeDocument/2006/relationships/hyperlink" Target="https://nconnect.nicmar.ac.in/storage/profile/ProfilePhoto_P25709033_145237.jpg" TargetMode="External"/><Relationship Id="rId_hyperlink_32" Type="http://schemas.openxmlformats.org/officeDocument/2006/relationships/hyperlink" Target="https://nconnect.nicmar.ac.in/storage/profile/ProfilePhoto_P25709034_713268.jpg" TargetMode="External"/><Relationship Id="rId_hyperlink_33" Type="http://schemas.openxmlformats.org/officeDocument/2006/relationships/hyperlink" Target="https://nconnect.nicmar.ac.in/storage/profile/ProfilePhoto_P25709035_236748.jpg" TargetMode="External"/><Relationship Id="rId_hyperlink_34" Type="http://schemas.openxmlformats.org/officeDocument/2006/relationships/hyperlink" Target="https://nconnect.nicmar.ac.in/storage/profile/ProfilePhoto_P25709036_689372.jpg" TargetMode="External"/><Relationship Id="rId_hyperlink_35" Type="http://schemas.openxmlformats.org/officeDocument/2006/relationships/hyperlink" Target="https://nconnect.nicmar.ac.in/storage/profile/ProfilePhoto_P25709037_851924.jpg" TargetMode="External"/><Relationship Id="rId_hyperlink_36" Type="http://schemas.openxmlformats.org/officeDocument/2006/relationships/hyperlink" Target="https://nconnect.nicmar.ac.in/storage/profile/ProfilePhoto_P25709038_481736.jpg" TargetMode="External"/><Relationship Id="rId_hyperlink_37" Type="http://schemas.openxmlformats.org/officeDocument/2006/relationships/hyperlink" Target="https://nconnect.nicmar.ac.in/storage/profile/ProfilePhoto_P25709039_785649.jpg" TargetMode="External"/><Relationship Id="rId_hyperlink_38" Type="http://schemas.openxmlformats.org/officeDocument/2006/relationships/hyperlink" Target="https://nconnect.nicmar.ac.in/storage/profile/ProfilePhoto_P25709041_593467.jpg" TargetMode="External"/><Relationship Id="rId_hyperlink_39" Type="http://schemas.openxmlformats.org/officeDocument/2006/relationships/hyperlink" Target="https://nconnect.nicmar.ac.in/storage/profile/ProfilePhoto_P25709042_821537.jpg" TargetMode="External"/><Relationship Id="rId_hyperlink_40" Type="http://schemas.openxmlformats.org/officeDocument/2006/relationships/hyperlink" Target="https://nconnect.nicmar.ac.in/storage/profile/ProfilePhoto_P25709043_578941.jpg" TargetMode="External"/><Relationship Id="rId_hyperlink_41" Type="http://schemas.openxmlformats.org/officeDocument/2006/relationships/hyperlink" Target="https://nconnect.nicmar.ac.in/storage/profile/ProfilePhoto_P25709044_758396.jpg" TargetMode="External"/><Relationship Id="rId_hyperlink_42" Type="http://schemas.openxmlformats.org/officeDocument/2006/relationships/hyperlink" Target="https://nconnect.nicmar.ac.in/storage/profile/ProfilePhoto_P25709045_597318.jpg" TargetMode="External"/><Relationship Id="rId_hyperlink_43" Type="http://schemas.openxmlformats.org/officeDocument/2006/relationships/hyperlink" Target="https://nconnect.nicmar.ac.in/storage/profile/ProfilePhoto_P25709046_569812.jpg" TargetMode="External"/><Relationship Id="rId_hyperlink_44" Type="http://schemas.openxmlformats.org/officeDocument/2006/relationships/hyperlink" Target="https://nconnect.nicmar.ac.in/storage/profile/ProfilePhoto_P25709047_291457.jpg" TargetMode="External"/><Relationship Id="rId_hyperlink_45" Type="http://schemas.openxmlformats.org/officeDocument/2006/relationships/hyperlink" Target="https://nconnect.nicmar.ac.in/storage/profile/ProfilePhoto_P25709048_348927.jpg" TargetMode="External"/><Relationship Id="rId_hyperlink_46" Type="http://schemas.openxmlformats.org/officeDocument/2006/relationships/hyperlink" Target="https://nconnect.nicmar.ac.in/storage/profile/ProfilePhoto_P25709049_182359.jpg" TargetMode="External"/><Relationship Id="rId_hyperlink_47" Type="http://schemas.openxmlformats.org/officeDocument/2006/relationships/hyperlink" Target="https://nconnect.nicmar.ac.in/storage/profile/ProfilePhoto_P25709050_634128.jpg" TargetMode="External"/><Relationship Id="rId_hyperlink_48" Type="http://schemas.openxmlformats.org/officeDocument/2006/relationships/hyperlink" Target="https://nconnect.nicmar.ac.in/storage/profile/ProfilePhoto_P25709051_614723.jpg" TargetMode="External"/><Relationship Id="rId_hyperlink_49" Type="http://schemas.openxmlformats.org/officeDocument/2006/relationships/hyperlink" Target="https://nconnect.nicmar.ac.in/storage/profile/ProfilePhoto_P25709052_235417.jpg" TargetMode="External"/><Relationship Id="rId_hyperlink_50" Type="http://schemas.openxmlformats.org/officeDocument/2006/relationships/hyperlink" Target="https://nconnect.nicmar.ac.in/storage/profile/ProfilePhoto_P25709053_263159.jpg" TargetMode="External"/><Relationship Id="rId_hyperlink_51" Type="http://schemas.openxmlformats.org/officeDocument/2006/relationships/hyperlink" Target="https://nconnect.nicmar.ac.in/storage/profile/ProfilePhoto_P25709054_759186.jpg" TargetMode="External"/><Relationship Id="rId_hyperlink_52" Type="http://schemas.openxmlformats.org/officeDocument/2006/relationships/hyperlink" Target="https://nconnect.nicmar.ac.in/storage/profile/ProfilePhoto_P25709055_689172.jpg" TargetMode="External"/><Relationship Id="rId_hyperlink_53" Type="http://schemas.openxmlformats.org/officeDocument/2006/relationships/hyperlink" Target="https://nconnect.nicmar.ac.in/storage/profile/ProfilePhoto_P25709056_314698.jpg" TargetMode="External"/><Relationship Id="rId_hyperlink_54" Type="http://schemas.openxmlformats.org/officeDocument/2006/relationships/hyperlink" Target="https://nconnect.nicmar.ac.in/storage/profile/ProfilePhoto_P25709057_698172.jpg" TargetMode="External"/><Relationship Id="rId_hyperlink_55" Type="http://schemas.openxmlformats.org/officeDocument/2006/relationships/hyperlink" Target="https://nconnect.nicmar.ac.in/storage/profile/ProfilePhoto_P25709058_852146.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56"/>
  <sheetViews>
    <sheetView tabSelected="1" workbookViewId="0" showGridLines="true" showRowColHeaders="1">
      <pane ySplit="1" topLeftCell="A2" activePane="bottomLeft" state="frozen"/>
      <selection pane="bottomLeft" activeCell="BW2" sqref="BW2:BW56"/>
    </sheetView>
  </sheetViews>
  <sheetFormatPr defaultRowHeight="14.4" outlineLevelRow="0" outlineLevelCol="0"/>
  <cols>
    <col min="1" max="1" width="12.854" bestFit="true" customWidth="true" style="0"/>
    <col min="2" max="2" width="11.711" bestFit="true" customWidth="true" style="0"/>
    <col min="3" max="3" width="17.71" bestFit="true" customWidth="true" style="0"/>
    <col min="4" max="4" width="19.995" bestFit="true" customWidth="true" style="0"/>
    <col min="5" max="5" width="17.71" bestFit="true" customWidth="true" style="0"/>
    <col min="6" max="6" width="17.567" bestFit="true" customWidth="true" style="0"/>
    <col min="7" max="7" width="37.705" bestFit="true" customWidth="true" style="0"/>
    <col min="8" max="8" width="39.99"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54.13" bestFit="true" customWidth="true" style="0"/>
    <col min="15" max="15" width="181.527" bestFit="true" customWidth="true" style="0"/>
    <col min="16" max="16" width="17.71" bestFit="true" customWidth="true" style="0"/>
    <col min="17" max="17" width="20.281" bestFit="true" customWidth="true" style="0"/>
    <col min="18" max="18" width="35.277" bestFit="true" customWidth="true" style="0"/>
    <col min="19" max="19" width="20.281" bestFit="true" customWidth="true" style="0"/>
    <col min="20" max="20" width="44.703" bestFit="true" customWidth="true" style="0"/>
    <col min="21" max="21" width="34.135" bestFit="true" customWidth="true" style="0"/>
    <col min="22" max="22" width="20.281" bestFit="true" customWidth="true" style="0"/>
    <col min="23" max="23" width="34.135" bestFit="true" customWidth="true" style="0"/>
    <col min="24" max="24" width="160.389" bestFit="true" customWidth="true" style="0"/>
    <col min="25" max="25" width="22.28" bestFit="true" customWidth="true" style="0"/>
    <col min="26" max="26" width="17.567" bestFit="true" customWidth="true" style="0"/>
    <col min="27" max="27" width="160.389"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97.833" bestFit="true" customWidth="true" style="0"/>
    <col min="33" max="33" width="120.256"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17.828" bestFit="true" customWidth="true" style="0"/>
    <col min="39" max="39" width="120.256" bestFit="true" customWidth="true" style="0"/>
    <col min="40" max="40" width="17.567"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34.135" bestFit="true" customWidth="true" style="0"/>
    <col min="46" max="46" width="82.408"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83.694" bestFit="true" customWidth="true" style="0"/>
    <col min="52" max="52" width="130.825" bestFit="true" customWidth="true" style="0"/>
    <col min="53" max="53" width="37.705" bestFit="true" customWidth="true" style="0"/>
    <col min="54" max="54" width="25.422"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36.991" bestFit="true" customWidth="true" style="0"/>
    <col min="60" max="60" width="33.135" bestFit="true" customWidth="true" style="0"/>
    <col min="61" max="61" width="15.139"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149.678" bestFit="true" customWidth="true" style="0"/>
    <col min="68" max="68" width="194.524" bestFit="true" customWidth="true" style="0"/>
    <col min="69" max="69" width="24.28" bestFit="true" customWidth="true" style="0"/>
    <col min="70" max="70" width="311.353" bestFit="true" customWidth="true" style="0"/>
    <col min="71" max="71" width="19.138" bestFit="true" customWidth="true" style="0"/>
    <col min="72" max="72" width="288.929" bestFit="true" customWidth="true" style="0"/>
    <col min="73" max="73" width="22.852" bestFit="true" customWidth="true" style="0"/>
    <col min="74" max="74" width="21.566" bestFit="true" customWidth="true" style="0"/>
    <col min="75" max="75" width="17.71"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t="s">
        <v>79</v>
      </c>
      <c r="F2" s="1" t="s">
        <v>80</v>
      </c>
      <c r="G2" s="1" t="s">
        <v>81</v>
      </c>
      <c r="H2" s="1" t="s">
        <v>82</v>
      </c>
      <c r="I2" s="1" t="s">
        <v>83</v>
      </c>
      <c r="J2" s="1">
        <v>9499546681</v>
      </c>
      <c r="K2" s="1" t="s">
        <v>84</v>
      </c>
      <c r="L2" s="1" t="s">
        <v>85</v>
      </c>
      <c r="M2" s="1" t="s">
        <v>86</v>
      </c>
      <c r="N2" s="1" t="s">
        <v>87</v>
      </c>
      <c r="O2" s="1"/>
      <c r="P2" s="1" t="s">
        <v>88</v>
      </c>
      <c r="Q2" s="1" t="s">
        <v>89</v>
      </c>
      <c r="R2" s="1" t="s">
        <v>90</v>
      </c>
      <c r="S2" s="1">
        <v>7990285524</v>
      </c>
      <c r="T2" s="1" t="s">
        <v>91</v>
      </c>
      <c r="U2" s="1" t="s">
        <v>92</v>
      </c>
      <c r="V2" s="1">
        <v>7016629901</v>
      </c>
      <c r="W2" s="1" t="s">
        <v>93</v>
      </c>
      <c r="X2" s="1" t="s">
        <v>94</v>
      </c>
      <c r="Y2" s="1" t="s">
        <v>95</v>
      </c>
      <c r="Z2" s="1" t="s">
        <v>96</v>
      </c>
      <c r="AA2" s="1" t="s">
        <v>94</v>
      </c>
      <c r="AB2" s="1" t="s">
        <v>95</v>
      </c>
      <c r="AC2" s="1" t="s">
        <v>96</v>
      </c>
      <c r="AD2" s="1">
        <v>7.84</v>
      </c>
      <c r="AE2" s="1" t="s">
        <v>97</v>
      </c>
      <c r="AF2" s="1" t="s">
        <v>98</v>
      </c>
      <c r="AG2" s="1" t="s">
        <v>99</v>
      </c>
      <c r="AH2" s="1" t="s">
        <v>100</v>
      </c>
      <c r="AI2" s="1" t="s">
        <v>101</v>
      </c>
      <c r="AJ2" s="1">
        <v>72</v>
      </c>
      <c r="AK2" s="1"/>
      <c r="AL2" s="1" t="s">
        <v>98</v>
      </c>
      <c r="AM2" s="1" t="s">
        <v>99</v>
      </c>
      <c r="AN2" s="1"/>
      <c r="AO2" s="1" t="s">
        <v>102</v>
      </c>
      <c r="AP2" s="1" t="s">
        <v>103</v>
      </c>
      <c r="AQ2" s="1">
        <v>70.46</v>
      </c>
      <c r="AR2" s="1"/>
      <c r="AS2" s="1"/>
      <c r="AT2" s="1"/>
      <c r="AU2" s="1"/>
      <c r="AV2" s="1"/>
      <c r="AW2" s="1"/>
      <c r="AX2" s="1"/>
      <c r="AY2" s="1" t="s">
        <v>104</v>
      </c>
      <c r="AZ2" s="1" t="s">
        <v>105</v>
      </c>
      <c r="BA2" s="1"/>
      <c r="BB2" s="1"/>
      <c r="BC2" s="1" t="s">
        <v>106</v>
      </c>
      <c r="BD2" s="1" t="s">
        <v>107</v>
      </c>
      <c r="BE2" s="1">
        <v>73.1</v>
      </c>
      <c r="BF2" s="1"/>
      <c r="BG2" s="1"/>
      <c r="BH2" s="1"/>
      <c r="BI2" s="1"/>
      <c r="BJ2" s="1"/>
      <c r="BK2" s="1"/>
      <c r="BL2" s="1"/>
      <c r="BM2" s="1"/>
      <c r="BN2" s="1"/>
      <c r="BO2" s="1" t="s">
        <v>108</v>
      </c>
      <c r="BP2" s="1"/>
      <c r="BQ2" s="1"/>
      <c r="BR2" s="1" t="s">
        <v>109</v>
      </c>
      <c r="BS2" s="1">
        <v>15</v>
      </c>
      <c r="BT2" s="1" t="s">
        <v>110</v>
      </c>
      <c r="BU2" s="1" t="str">
        <f>HYPERLINK("https://nconnect.nicmar.ac.in/storage/profile/ProfilePhoto_P25709001_342791.jpg","Download")</f>
        <v>0</v>
      </c>
      <c r="BV2" s="3"/>
      <c r="BW2" s="3"/>
    </row>
    <row r="3" spans="1:75">
      <c r="A3" s="1" t="s">
        <v>75</v>
      </c>
      <c r="B3" s="1" t="s">
        <v>76</v>
      </c>
      <c r="C3" s="1" t="s">
        <v>111</v>
      </c>
      <c r="D3" s="1" t="s">
        <v>112</v>
      </c>
      <c r="E3" s="1" t="s">
        <v>113</v>
      </c>
      <c r="F3" s="1" t="s">
        <v>114</v>
      </c>
      <c r="G3" s="1" t="s">
        <v>115</v>
      </c>
      <c r="H3" s="1" t="s">
        <v>116</v>
      </c>
      <c r="I3" s="1" t="s">
        <v>117</v>
      </c>
      <c r="J3" s="1">
        <v>9324779908</v>
      </c>
      <c r="K3" s="1" t="s">
        <v>84</v>
      </c>
      <c r="L3" s="1" t="s">
        <v>118</v>
      </c>
      <c r="M3" s="1" t="s">
        <v>86</v>
      </c>
      <c r="N3" s="1" t="s">
        <v>119</v>
      </c>
      <c r="O3" s="1" t="s">
        <v>120</v>
      </c>
      <c r="P3" s="1" t="s">
        <v>88</v>
      </c>
      <c r="Q3" s="1" t="s">
        <v>121</v>
      </c>
      <c r="R3" s="1" t="s">
        <v>113</v>
      </c>
      <c r="S3" s="1">
        <v>7977081296</v>
      </c>
      <c r="T3" s="1" t="s">
        <v>122</v>
      </c>
      <c r="U3" s="1" t="s">
        <v>123</v>
      </c>
      <c r="V3" s="1">
        <v>9757476911</v>
      </c>
      <c r="W3" s="1" t="s">
        <v>124</v>
      </c>
      <c r="X3" s="1" t="s">
        <v>125</v>
      </c>
      <c r="Y3" s="1" t="s">
        <v>126</v>
      </c>
      <c r="Z3" s="1" t="s">
        <v>127</v>
      </c>
      <c r="AA3" s="1" t="s">
        <v>125</v>
      </c>
      <c r="AB3" s="1" t="s">
        <v>126</v>
      </c>
      <c r="AC3" s="1" t="s">
        <v>127</v>
      </c>
      <c r="AD3" s="1">
        <v>9.05</v>
      </c>
      <c r="AE3" s="1" t="s">
        <v>97</v>
      </c>
      <c r="AF3" s="1" t="s">
        <v>128</v>
      </c>
      <c r="AG3" s="1" t="s">
        <v>129</v>
      </c>
      <c r="AH3" s="1" t="s">
        <v>130</v>
      </c>
      <c r="AI3" s="1" t="s">
        <v>131</v>
      </c>
      <c r="AJ3" s="1">
        <v>76.57</v>
      </c>
      <c r="AK3" s="1"/>
      <c r="AL3" s="1" t="s">
        <v>132</v>
      </c>
      <c r="AM3" s="1" t="s">
        <v>129</v>
      </c>
      <c r="AN3" s="1"/>
      <c r="AO3" s="1" t="s">
        <v>102</v>
      </c>
      <c r="AP3" s="1" t="s">
        <v>133</v>
      </c>
      <c r="AQ3" s="1">
        <v>85.5</v>
      </c>
      <c r="AR3" s="1"/>
      <c r="AS3" s="1"/>
      <c r="AT3" s="1"/>
      <c r="AU3" s="1"/>
      <c r="AV3" s="1"/>
      <c r="AW3" s="1"/>
      <c r="AX3" s="1"/>
      <c r="AY3" s="1" t="s">
        <v>134</v>
      </c>
      <c r="AZ3" s="1" t="s">
        <v>135</v>
      </c>
      <c r="BA3" s="1"/>
      <c r="BB3" s="1"/>
      <c r="BC3" s="1" t="s">
        <v>136</v>
      </c>
      <c r="BD3" s="1" t="s">
        <v>137</v>
      </c>
      <c r="BE3" s="1">
        <v>74.83</v>
      </c>
      <c r="BF3" s="1">
        <v>3.27</v>
      </c>
      <c r="BG3" s="1"/>
      <c r="BH3" s="1"/>
      <c r="BI3" s="1"/>
      <c r="BJ3" s="1"/>
      <c r="BK3" s="1"/>
      <c r="BL3" s="1"/>
      <c r="BM3" s="1"/>
      <c r="BN3" s="1"/>
      <c r="BO3" s="1" t="s">
        <v>138</v>
      </c>
      <c r="BP3" s="1"/>
      <c r="BQ3" s="1"/>
      <c r="BR3" s="1" t="s">
        <v>139</v>
      </c>
      <c r="BS3" s="1">
        <v>32</v>
      </c>
      <c r="BT3" s="1" t="s">
        <v>140</v>
      </c>
      <c r="BU3" s="1" t="str">
        <f>HYPERLINK("https://nconnect.nicmar.ac.in/storage/profile/ProfilePhoto_P25709002_954762.jpg","Download")</f>
        <v>0</v>
      </c>
      <c r="BV3" s="3"/>
      <c r="BW3" s="3"/>
    </row>
    <row r="4" spans="1:75">
      <c r="A4" s="1" t="s">
        <v>75</v>
      </c>
      <c r="B4" s="1" t="s">
        <v>76</v>
      </c>
      <c r="C4" s="1" t="s">
        <v>141</v>
      </c>
      <c r="D4" s="1" t="s">
        <v>142</v>
      </c>
      <c r="E4" s="1"/>
      <c r="F4" s="1" t="s">
        <v>143</v>
      </c>
      <c r="G4" s="1" t="s">
        <v>144</v>
      </c>
      <c r="H4" s="1" t="s">
        <v>145</v>
      </c>
      <c r="I4" s="1" t="s">
        <v>146</v>
      </c>
      <c r="J4" s="1">
        <v>8099555581</v>
      </c>
      <c r="K4" s="1" t="s">
        <v>147</v>
      </c>
      <c r="L4" s="1" t="s">
        <v>148</v>
      </c>
      <c r="M4" s="1" t="s">
        <v>86</v>
      </c>
      <c r="N4" s="1" t="s">
        <v>149</v>
      </c>
      <c r="O4" s="1" t="s">
        <v>150</v>
      </c>
      <c r="P4" s="1" t="s">
        <v>88</v>
      </c>
      <c r="Q4" s="1" t="s">
        <v>151</v>
      </c>
      <c r="R4" s="1" t="s">
        <v>152</v>
      </c>
      <c r="S4" s="1">
        <v>9666555581</v>
      </c>
      <c r="T4" s="1" t="s">
        <v>153</v>
      </c>
      <c r="U4" s="1" t="s">
        <v>154</v>
      </c>
      <c r="V4" s="1">
        <v>9395163289</v>
      </c>
      <c r="W4" s="1" t="s">
        <v>155</v>
      </c>
      <c r="X4" s="1" t="s">
        <v>156</v>
      </c>
      <c r="Y4" s="1" t="s">
        <v>157</v>
      </c>
      <c r="Z4" s="1" t="s">
        <v>158</v>
      </c>
      <c r="AA4" s="1" t="s">
        <v>156</v>
      </c>
      <c r="AB4" s="1" t="s">
        <v>157</v>
      </c>
      <c r="AC4" s="1" t="s">
        <v>158</v>
      </c>
      <c r="AD4" s="1">
        <v>9.03</v>
      </c>
      <c r="AE4" s="1" t="s">
        <v>97</v>
      </c>
      <c r="AF4" s="1" t="s">
        <v>159</v>
      </c>
      <c r="AG4" s="1" t="s">
        <v>160</v>
      </c>
      <c r="AH4" s="1" t="s">
        <v>161</v>
      </c>
      <c r="AI4" s="1" t="s">
        <v>130</v>
      </c>
      <c r="AJ4" s="1">
        <v>100</v>
      </c>
      <c r="AK4" s="1">
        <v>10</v>
      </c>
      <c r="AL4" s="1" t="s">
        <v>162</v>
      </c>
      <c r="AM4" s="1" t="s">
        <v>163</v>
      </c>
      <c r="AN4" s="1" t="s">
        <v>164</v>
      </c>
      <c r="AO4" s="1" t="s">
        <v>100</v>
      </c>
      <c r="AP4" s="1" t="s">
        <v>102</v>
      </c>
      <c r="AQ4" s="1">
        <v>97.1</v>
      </c>
      <c r="AR4" s="1"/>
      <c r="AS4" s="1"/>
      <c r="AT4" s="1"/>
      <c r="AU4" s="1"/>
      <c r="AV4" s="1"/>
      <c r="AW4" s="1"/>
      <c r="AX4" s="1"/>
      <c r="AY4" s="1" t="s">
        <v>165</v>
      </c>
      <c r="AZ4" s="1" t="s">
        <v>166</v>
      </c>
      <c r="BA4" s="1" t="s">
        <v>167</v>
      </c>
      <c r="BB4" s="1" t="s">
        <v>168</v>
      </c>
      <c r="BC4" s="1" t="s">
        <v>169</v>
      </c>
      <c r="BD4" s="1" t="s">
        <v>170</v>
      </c>
      <c r="BE4" s="1">
        <v>76.4</v>
      </c>
      <c r="BF4" s="1">
        <v>8.14</v>
      </c>
      <c r="BG4" s="1"/>
      <c r="BH4" s="1"/>
      <c r="BI4" s="1"/>
      <c r="BJ4" s="1"/>
      <c r="BK4" s="1"/>
      <c r="BL4" s="1"/>
      <c r="BM4" s="1"/>
      <c r="BN4" s="1"/>
      <c r="BO4" s="1" t="s">
        <v>171</v>
      </c>
      <c r="BP4" s="1" t="s">
        <v>172</v>
      </c>
      <c r="BQ4" s="1" t="s">
        <v>173</v>
      </c>
      <c r="BR4" s="1" t="s">
        <v>174</v>
      </c>
      <c r="BS4" s="1">
        <v>18</v>
      </c>
      <c r="BT4" s="1" t="s">
        <v>175</v>
      </c>
      <c r="BU4" s="1" t="str">
        <f>HYPERLINK("https://nconnect.nicmar.ac.in/storage/profile/6a9e59d52ce0f.png","Download")</f>
        <v>0</v>
      </c>
      <c r="BV4" s="3"/>
      <c r="BW4" s="3"/>
    </row>
    <row r="5" spans="1:75">
      <c r="A5" s="1" t="s">
        <v>75</v>
      </c>
      <c r="B5" s="1" t="s">
        <v>76</v>
      </c>
      <c r="C5" s="1" t="s">
        <v>176</v>
      </c>
      <c r="D5" s="1" t="s">
        <v>177</v>
      </c>
      <c r="E5" s="1" t="s">
        <v>178</v>
      </c>
      <c r="F5" s="1" t="s">
        <v>179</v>
      </c>
      <c r="G5" s="1" t="s">
        <v>180</v>
      </c>
      <c r="H5" s="1" t="s">
        <v>181</v>
      </c>
      <c r="I5" s="1" t="s">
        <v>182</v>
      </c>
      <c r="J5" s="1">
        <v>7620912422</v>
      </c>
      <c r="K5" s="1" t="s">
        <v>84</v>
      </c>
      <c r="L5" s="1" t="s">
        <v>183</v>
      </c>
      <c r="M5" s="1" t="s">
        <v>86</v>
      </c>
      <c r="N5" s="1" t="s">
        <v>184</v>
      </c>
      <c r="O5" s="1"/>
      <c r="P5" s="1" t="s">
        <v>185</v>
      </c>
      <c r="Q5" s="1" t="s">
        <v>186</v>
      </c>
      <c r="R5" s="1" t="s">
        <v>179</v>
      </c>
      <c r="S5" s="1">
        <v>9987236702</v>
      </c>
      <c r="T5" s="1" t="s">
        <v>187</v>
      </c>
      <c r="U5" s="1" t="s">
        <v>188</v>
      </c>
      <c r="V5" s="1">
        <v>9324396022</v>
      </c>
      <c r="W5" s="1" t="s">
        <v>124</v>
      </c>
      <c r="X5" s="1" t="s">
        <v>189</v>
      </c>
      <c r="Y5" s="1" t="s">
        <v>190</v>
      </c>
      <c r="Z5" s="1" t="s">
        <v>127</v>
      </c>
      <c r="AA5" s="1" t="s">
        <v>189</v>
      </c>
      <c r="AB5" s="1" t="s">
        <v>190</v>
      </c>
      <c r="AC5" s="1" t="s">
        <v>127</v>
      </c>
      <c r="AD5" s="1">
        <v>8.11</v>
      </c>
      <c r="AE5" s="1" t="s">
        <v>97</v>
      </c>
      <c r="AF5" s="1" t="s">
        <v>191</v>
      </c>
      <c r="AG5" s="1" t="s">
        <v>192</v>
      </c>
      <c r="AH5" s="1" t="s">
        <v>193</v>
      </c>
      <c r="AI5" s="1" t="s">
        <v>194</v>
      </c>
      <c r="AJ5" s="1">
        <v>73.2</v>
      </c>
      <c r="AK5" s="1"/>
      <c r="AL5" s="1" t="s">
        <v>195</v>
      </c>
      <c r="AM5" s="1" t="s">
        <v>192</v>
      </c>
      <c r="AN5" s="1"/>
      <c r="AO5" s="1" t="s">
        <v>196</v>
      </c>
      <c r="AP5" s="1" t="s">
        <v>197</v>
      </c>
      <c r="AQ5" s="1">
        <v>75.69</v>
      </c>
      <c r="AR5" s="1"/>
      <c r="AS5" s="1"/>
      <c r="AT5" s="1"/>
      <c r="AU5" s="1"/>
      <c r="AV5" s="1"/>
      <c r="AW5" s="1"/>
      <c r="AX5" s="1"/>
      <c r="AY5" s="1" t="s">
        <v>198</v>
      </c>
      <c r="AZ5" s="1" t="s">
        <v>199</v>
      </c>
      <c r="BA5" s="1"/>
      <c r="BB5" s="1"/>
      <c r="BC5" s="1" t="s">
        <v>200</v>
      </c>
      <c r="BD5" s="1" t="s">
        <v>201</v>
      </c>
      <c r="BE5" s="1">
        <v>72.06</v>
      </c>
      <c r="BF5" s="1">
        <v>8.04</v>
      </c>
      <c r="BG5" s="1"/>
      <c r="BH5" s="1"/>
      <c r="BI5" s="1"/>
      <c r="BJ5" s="1"/>
      <c r="BK5" s="1"/>
      <c r="BL5" s="1"/>
      <c r="BM5" s="1"/>
      <c r="BN5" s="1"/>
      <c r="BO5" s="1" t="s">
        <v>202</v>
      </c>
      <c r="BP5" s="1" t="s">
        <v>203</v>
      </c>
      <c r="BQ5" s="1" t="s">
        <v>204</v>
      </c>
      <c r="BR5" s="1" t="s">
        <v>205</v>
      </c>
      <c r="BS5" s="1">
        <v>77</v>
      </c>
      <c r="BT5" s="1" t="s">
        <v>206</v>
      </c>
      <c r="BU5" s="1" t="str">
        <f>HYPERLINK("https://nconnect.nicmar.ac.in/storage/profile/ProfilePhoto_P25709005_417395.jpg","Download")</f>
        <v>0</v>
      </c>
      <c r="BV5" s="3"/>
      <c r="BW5" s="3"/>
    </row>
    <row r="6" spans="1:75">
      <c r="A6" s="1" t="s">
        <v>75</v>
      </c>
      <c r="B6" s="1" t="s">
        <v>76</v>
      </c>
      <c r="C6" s="1" t="s">
        <v>207</v>
      </c>
      <c r="D6" s="1" t="s">
        <v>208</v>
      </c>
      <c r="E6" s="1"/>
      <c r="F6" s="1" t="s">
        <v>209</v>
      </c>
      <c r="G6" s="1" t="s">
        <v>210</v>
      </c>
      <c r="H6" s="1" t="s">
        <v>211</v>
      </c>
      <c r="I6" s="1" t="s">
        <v>212</v>
      </c>
      <c r="J6" s="1">
        <v>8260617920</v>
      </c>
      <c r="K6" s="1" t="s">
        <v>84</v>
      </c>
      <c r="L6" s="1" t="s">
        <v>213</v>
      </c>
      <c r="M6" s="1" t="s">
        <v>86</v>
      </c>
      <c r="N6" s="1" t="s">
        <v>214</v>
      </c>
      <c r="O6" s="1"/>
      <c r="P6" s="1" t="s">
        <v>185</v>
      </c>
      <c r="Q6" s="1" t="s">
        <v>215</v>
      </c>
      <c r="R6" s="1" t="s">
        <v>216</v>
      </c>
      <c r="S6" s="1">
        <v>7978269089</v>
      </c>
      <c r="T6" s="1" t="s">
        <v>217</v>
      </c>
      <c r="U6" s="1" t="s">
        <v>218</v>
      </c>
      <c r="V6" s="1">
        <v>8249495426</v>
      </c>
      <c r="W6" s="1" t="s">
        <v>219</v>
      </c>
      <c r="X6" s="1" t="s">
        <v>220</v>
      </c>
      <c r="Y6" s="1" t="s">
        <v>221</v>
      </c>
      <c r="Z6" s="1" t="s">
        <v>222</v>
      </c>
      <c r="AA6" s="1" t="s">
        <v>220</v>
      </c>
      <c r="AB6" s="1" t="s">
        <v>221</v>
      </c>
      <c r="AC6" s="1" t="s">
        <v>222</v>
      </c>
      <c r="AD6" s="1" t="s">
        <v>97</v>
      </c>
      <c r="AE6" s="1" t="s">
        <v>97</v>
      </c>
      <c r="AF6" s="1" t="s">
        <v>223</v>
      </c>
      <c r="AG6" s="1" t="s">
        <v>224</v>
      </c>
      <c r="AH6" s="1" t="s">
        <v>225</v>
      </c>
      <c r="AI6" s="1" t="s">
        <v>131</v>
      </c>
      <c r="AJ6" s="1">
        <v>76.6</v>
      </c>
      <c r="AK6" s="1">
        <v>0</v>
      </c>
      <c r="AL6" s="1" t="s">
        <v>226</v>
      </c>
      <c r="AM6" s="1" t="s">
        <v>227</v>
      </c>
      <c r="AN6" s="1"/>
      <c r="AO6" s="1" t="s">
        <v>228</v>
      </c>
      <c r="AP6" s="1" t="s">
        <v>229</v>
      </c>
      <c r="AQ6" s="1">
        <v>83.5</v>
      </c>
      <c r="AR6" s="1"/>
      <c r="AS6" s="1"/>
      <c r="AT6" s="1"/>
      <c r="AU6" s="1"/>
      <c r="AV6" s="1"/>
      <c r="AW6" s="1"/>
      <c r="AX6" s="1"/>
      <c r="AY6" s="1" t="s">
        <v>230</v>
      </c>
      <c r="AZ6" s="1" t="s">
        <v>230</v>
      </c>
      <c r="BA6" s="1"/>
      <c r="BB6" s="1"/>
      <c r="BC6" s="1" t="s">
        <v>229</v>
      </c>
      <c r="BD6" s="1" t="s">
        <v>231</v>
      </c>
      <c r="BE6" s="1">
        <v>82.3</v>
      </c>
      <c r="BF6" s="1"/>
      <c r="BG6" s="1"/>
      <c r="BH6" s="1"/>
      <c r="BI6" s="1"/>
      <c r="BJ6" s="1"/>
      <c r="BK6" s="1"/>
      <c r="BL6" s="1"/>
      <c r="BM6" s="1"/>
      <c r="BN6" s="1"/>
      <c r="BO6" s="1" t="s">
        <v>232</v>
      </c>
      <c r="BP6" s="1"/>
      <c r="BQ6" s="1"/>
      <c r="BR6" s="1" t="s">
        <v>233</v>
      </c>
      <c r="BS6" s="1">
        <v>8</v>
      </c>
      <c r="BT6" s="1"/>
      <c r="BU6" s="1" t="str">
        <f>HYPERLINK("https://nconnect.nicmar.ac.in/storage/profile/ProfilePhoto_P25709006_287564.jpg","Download")</f>
        <v>0</v>
      </c>
      <c r="BV6" s="3"/>
      <c r="BW6" s="3"/>
    </row>
    <row r="7" spans="1:75">
      <c r="A7" s="1" t="s">
        <v>75</v>
      </c>
      <c r="B7" s="1" t="s">
        <v>76</v>
      </c>
      <c r="C7" s="1" t="s">
        <v>234</v>
      </c>
      <c r="D7" s="1" t="s">
        <v>235</v>
      </c>
      <c r="E7" s="1" t="s">
        <v>236</v>
      </c>
      <c r="F7" s="1" t="s">
        <v>237</v>
      </c>
      <c r="G7" s="1" t="s">
        <v>238</v>
      </c>
      <c r="H7" s="1" t="s">
        <v>239</v>
      </c>
      <c r="I7" s="1" t="s">
        <v>240</v>
      </c>
      <c r="J7" s="1">
        <v>9898594600</v>
      </c>
      <c r="K7" s="1" t="s">
        <v>147</v>
      </c>
      <c r="L7" s="1" t="s">
        <v>241</v>
      </c>
      <c r="M7" s="1" t="s">
        <v>86</v>
      </c>
      <c r="N7" s="1" t="s">
        <v>242</v>
      </c>
      <c r="O7" s="1" t="s">
        <v>243</v>
      </c>
      <c r="P7" s="1" t="s">
        <v>244</v>
      </c>
      <c r="Q7" s="1" t="s">
        <v>245</v>
      </c>
      <c r="R7" s="1" t="s">
        <v>236</v>
      </c>
      <c r="S7" s="1">
        <v>9898360765</v>
      </c>
      <c r="T7" s="1" t="s">
        <v>246</v>
      </c>
      <c r="U7" s="1" t="s">
        <v>247</v>
      </c>
      <c r="V7" s="1">
        <v>9898360765</v>
      </c>
      <c r="W7" s="1" t="s">
        <v>124</v>
      </c>
      <c r="X7" s="1" t="s">
        <v>248</v>
      </c>
      <c r="Y7" s="1" t="s">
        <v>249</v>
      </c>
      <c r="Z7" s="1" t="s">
        <v>96</v>
      </c>
      <c r="AA7" s="1" t="s">
        <v>250</v>
      </c>
      <c r="AB7" s="1" t="s">
        <v>251</v>
      </c>
      <c r="AC7" s="1" t="s">
        <v>127</v>
      </c>
      <c r="AD7" s="1">
        <v>9.18</v>
      </c>
      <c r="AE7" s="1" t="s">
        <v>97</v>
      </c>
      <c r="AF7" s="1" t="s">
        <v>252</v>
      </c>
      <c r="AG7" s="1" t="s">
        <v>253</v>
      </c>
      <c r="AH7" s="1" t="s">
        <v>254</v>
      </c>
      <c r="AI7" s="1" t="s">
        <v>255</v>
      </c>
      <c r="AJ7" s="1">
        <v>84</v>
      </c>
      <c r="AK7" s="1"/>
      <c r="AL7" s="1" t="s">
        <v>256</v>
      </c>
      <c r="AM7" s="1" t="s">
        <v>253</v>
      </c>
      <c r="AN7" s="1"/>
      <c r="AO7" s="1" t="s">
        <v>161</v>
      </c>
      <c r="AP7" s="1" t="s">
        <v>130</v>
      </c>
      <c r="AQ7" s="1">
        <v>70</v>
      </c>
      <c r="AR7" s="1"/>
      <c r="AS7" s="1"/>
      <c r="AT7" s="1"/>
      <c r="AU7" s="1"/>
      <c r="AV7" s="1"/>
      <c r="AW7" s="1"/>
      <c r="AX7" s="1"/>
      <c r="AY7" s="1" t="s">
        <v>257</v>
      </c>
      <c r="AZ7" s="1" t="s">
        <v>258</v>
      </c>
      <c r="BA7" s="1"/>
      <c r="BB7" s="1"/>
      <c r="BC7" s="1" t="s">
        <v>200</v>
      </c>
      <c r="BD7" s="1" t="s">
        <v>259</v>
      </c>
      <c r="BE7" s="1">
        <v>79.2</v>
      </c>
      <c r="BF7" s="1">
        <v>8.67</v>
      </c>
      <c r="BG7" s="1"/>
      <c r="BH7" s="1"/>
      <c r="BI7" s="1"/>
      <c r="BJ7" s="1"/>
      <c r="BK7" s="1"/>
      <c r="BL7" s="1"/>
      <c r="BM7" s="1"/>
      <c r="BN7" s="1"/>
      <c r="BO7" s="1" t="s">
        <v>260</v>
      </c>
      <c r="BP7" s="1" t="s">
        <v>261</v>
      </c>
      <c r="BQ7" s="1" t="s">
        <v>262</v>
      </c>
      <c r="BR7" s="1" t="s">
        <v>263</v>
      </c>
      <c r="BS7" s="1">
        <v>29</v>
      </c>
      <c r="BT7" s="1" t="s">
        <v>264</v>
      </c>
      <c r="BU7" s="1" t="str">
        <f>HYPERLINK("https://nconnect.nicmar.ac.in/storage/profile/ProfilePhoto_P25709007_681923.jpg","Download")</f>
        <v>0</v>
      </c>
      <c r="BV7" s="3"/>
      <c r="BW7" s="3"/>
    </row>
    <row r="8" spans="1:75">
      <c r="A8" s="1" t="s">
        <v>75</v>
      </c>
      <c r="B8" s="1" t="s">
        <v>76</v>
      </c>
      <c r="C8" s="1" t="s">
        <v>265</v>
      </c>
      <c r="D8" s="1" t="s">
        <v>266</v>
      </c>
      <c r="E8" s="1"/>
      <c r="F8" s="1" t="s">
        <v>267</v>
      </c>
      <c r="G8" s="1" t="s">
        <v>268</v>
      </c>
      <c r="H8" s="1" t="s">
        <v>269</v>
      </c>
      <c r="I8" s="1" t="s">
        <v>270</v>
      </c>
      <c r="J8" s="1">
        <v>7569049848</v>
      </c>
      <c r="K8" s="1" t="s">
        <v>84</v>
      </c>
      <c r="L8" s="1" t="s">
        <v>271</v>
      </c>
      <c r="M8" s="1" t="s">
        <v>86</v>
      </c>
      <c r="N8" s="1" t="s">
        <v>272</v>
      </c>
      <c r="O8" s="1"/>
      <c r="P8" s="1" t="s">
        <v>185</v>
      </c>
      <c r="Q8" s="1" t="s">
        <v>273</v>
      </c>
      <c r="R8" s="1" t="s">
        <v>274</v>
      </c>
      <c r="S8" s="1">
        <v>7893781569</v>
      </c>
      <c r="T8" s="1" t="s">
        <v>275</v>
      </c>
      <c r="U8" s="1" t="s">
        <v>276</v>
      </c>
      <c r="V8" s="1">
        <v>9392191569</v>
      </c>
      <c r="W8" s="1" t="s">
        <v>155</v>
      </c>
      <c r="X8" s="1" t="s">
        <v>277</v>
      </c>
      <c r="Y8" s="1" t="s">
        <v>278</v>
      </c>
      <c r="Z8" s="1" t="s">
        <v>279</v>
      </c>
      <c r="AA8" s="1" t="s">
        <v>277</v>
      </c>
      <c r="AB8" s="1" t="s">
        <v>278</v>
      </c>
      <c r="AC8" s="1" t="s">
        <v>279</v>
      </c>
      <c r="AD8" s="1">
        <v>9.37</v>
      </c>
      <c r="AE8" s="1" t="s">
        <v>97</v>
      </c>
      <c r="AF8" s="1" t="s">
        <v>280</v>
      </c>
      <c r="AG8" s="1" t="s">
        <v>281</v>
      </c>
      <c r="AH8" s="1" t="s">
        <v>100</v>
      </c>
      <c r="AI8" s="1" t="s">
        <v>101</v>
      </c>
      <c r="AJ8" s="1">
        <v>95</v>
      </c>
      <c r="AK8" s="1">
        <v>9.5</v>
      </c>
      <c r="AL8" s="1"/>
      <c r="AM8" s="1"/>
      <c r="AN8" s="1"/>
      <c r="AO8" s="1"/>
      <c r="AP8" s="1"/>
      <c r="AQ8" s="1"/>
      <c r="AR8" s="1"/>
      <c r="AS8" s="1" t="s">
        <v>282</v>
      </c>
      <c r="AT8" s="1" t="s">
        <v>283</v>
      </c>
      <c r="AU8" s="1" t="s">
        <v>131</v>
      </c>
      <c r="AV8" s="1" t="s">
        <v>284</v>
      </c>
      <c r="AW8" s="1">
        <v>84.98</v>
      </c>
      <c r="AX8" s="1"/>
      <c r="AY8" s="1" t="s">
        <v>285</v>
      </c>
      <c r="AZ8" s="1" t="s">
        <v>286</v>
      </c>
      <c r="BA8" s="1"/>
      <c r="BB8" s="1"/>
      <c r="BC8" s="1" t="s">
        <v>287</v>
      </c>
      <c r="BD8" s="1" t="s">
        <v>288</v>
      </c>
      <c r="BE8" s="1">
        <v>75.3</v>
      </c>
      <c r="BF8" s="1">
        <v>8.28</v>
      </c>
      <c r="BG8" s="1"/>
      <c r="BH8" s="1"/>
      <c r="BI8" s="1"/>
      <c r="BJ8" s="1"/>
      <c r="BK8" s="1"/>
      <c r="BL8" s="1"/>
      <c r="BM8" s="1"/>
      <c r="BN8" s="1"/>
      <c r="BO8" s="1" t="s">
        <v>289</v>
      </c>
      <c r="BP8" s="1"/>
      <c r="BQ8" s="1"/>
      <c r="BR8" s="1" t="s">
        <v>290</v>
      </c>
      <c r="BS8" s="1">
        <v>41</v>
      </c>
      <c r="BT8" s="1" t="s">
        <v>291</v>
      </c>
      <c r="BU8" s="1" t="str">
        <f>HYPERLINK("https://nconnect.nicmar.ac.in/storage/profile/ProfilePhoto_P25709008_523167.jpg","Download")</f>
        <v>0</v>
      </c>
      <c r="BV8" s="3"/>
      <c r="BW8" s="3"/>
    </row>
    <row r="9" spans="1:75">
      <c r="A9" s="1" t="s">
        <v>75</v>
      </c>
      <c r="B9" s="1" t="s">
        <v>76</v>
      </c>
      <c r="C9" s="1" t="s">
        <v>292</v>
      </c>
      <c r="D9" s="1" t="s">
        <v>293</v>
      </c>
      <c r="E9" s="1" t="s">
        <v>294</v>
      </c>
      <c r="F9" s="1" t="s">
        <v>295</v>
      </c>
      <c r="G9" s="1" t="s">
        <v>296</v>
      </c>
      <c r="H9" s="1" t="s">
        <v>297</v>
      </c>
      <c r="I9" s="1" t="s">
        <v>298</v>
      </c>
      <c r="J9" s="1">
        <v>7893973940</v>
      </c>
      <c r="K9" s="1" t="s">
        <v>84</v>
      </c>
      <c r="L9" s="1" t="s">
        <v>299</v>
      </c>
      <c r="M9" s="1" t="s">
        <v>86</v>
      </c>
      <c r="N9" s="1" t="s">
        <v>300</v>
      </c>
      <c r="O9" s="1"/>
      <c r="P9" s="1" t="s">
        <v>185</v>
      </c>
      <c r="Q9" s="1" t="s">
        <v>301</v>
      </c>
      <c r="R9" s="1" t="s">
        <v>302</v>
      </c>
      <c r="S9" s="1">
        <v>9676822020</v>
      </c>
      <c r="T9" s="1" t="s">
        <v>303</v>
      </c>
      <c r="U9" s="1" t="s">
        <v>304</v>
      </c>
      <c r="V9" s="1">
        <v>7013681489</v>
      </c>
      <c r="W9" s="1" t="s">
        <v>305</v>
      </c>
      <c r="X9" s="1" t="s">
        <v>306</v>
      </c>
      <c r="Y9" s="1" t="s">
        <v>307</v>
      </c>
      <c r="Z9" s="1" t="s">
        <v>158</v>
      </c>
      <c r="AA9" s="1" t="s">
        <v>306</v>
      </c>
      <c r="AB9" s="1" t="s">
        <v>307</v>
      </c>
      <c r="AC9" s="1" t="s">
        <v>158</v>
      </c>
      <c r="AD9" s="1">
        <v>8.13</v>
      </c>
      <c r="AE9" s="1" t="s">
        <v>97</v>
      </c>
      <c r="AF9" s="1" t="s">
        <v>308</v>
      </c>
      <c r="AG9" s="1" t="s">
        <v>309</v>
      </c>
      <c r="AH9" s="1" t="s">
        <v>196</v>
      </c>
      <c r="AI9" s="1" t="s">
        <v>197</v>
      </c>
      <c r="AJ9" s="1">
        <v>67.8</v>
      </c>
      <c r="AK9" s="1"/>
      <c r="AL9" s="1" t="s">
        <v>310</v>
      </c>
      <c r="AM9" s="1" t="s">
        <v>163</v>
      </c>
      <c r="AN9" s="1" t="s">
        <v>164</v>
      </c>
      <c r="AO9" s="1" t="s">
        <v>131</v>
      </c>
      <c r="AP9" s="1" t="s">
        <v>311</v>
      </c>
      <c r="AQ9" s="1">
        <v>95.1</v>
      </c>
      <c r="AR9" s="1"/>
      <c r="AS9" s="1"/>
      <c r="AT9" s="1"/>
      <c r="AU9" s="1"/>
      <c r="AV9" s="1"/>
      <c r="AW9" s="1"/>
      <c r="AX9" s="1"/>
      <c r="AY9" s="1" t="s">
        <v>312</v>
      </c>
      <c r="AZ9" s="1" t="s">
        <v>313</v>
      </c>
      <c r="BA9" s="1" t="s">
        <v>314</v>
      </c>
      <c r="BB9" s="1" t="s">
        <v>168</v>
      </c>
      <c r="BC9" s="1" t="s">
        <v>315</v>
      </c>
      <c r="BD9" s="1" t="s">
        <v>231</v>
      </c>
      <c r="BE9" s="1">
        <v>65.3</v>
      </c>
      <c r="BF9" s="1"/>
      <c r="BG9" s="1"/>
      <c r="BH9" s="1"/>
      <c r="BI9" s="1"/>
      <c r="BJ9" s="1"/>
      <c r="BK9" s="1"/>
      <c r="BL9" s="1"/>
      <c r="BM9" s="1"/>
      <c r="BN9" s="1"/>
      <c r="BO9" s="1" t="s">
        <v>316</v>
      </c>
      <c r="BP9" s="1"/>
      <c r="BQ9" s="1"/>
      <c r="BR9" s="1" t="s">
        <v>317</v>
      </c>
      <c r="BS9" s="1">
        <v>9</v>
      </c>
      <c r="BT9" s="1"/>
      <c r="BU9" s="1" t="str">
        <f>HYPERLINK("https://nconnect.nicmar.ac.in/storage/profile/ProfilePhoto_P25709009_319524.jpg","Download")</f>
        <v>0</v>
      </c>
      <c r="BV9" s="3"/>
      <c r="BW9" s="3"/>
    </row>
    <row r="10" spans="1:75">
      <c r="A10" s="1" t="s">
        <v>75</v>
      </c>
      <c r="B10" s="1" t="s">
        <v>76</v>
      </c>
      <c r="C10" s="1" t="s">
        <v>318</v>
      </c>
      <c r="D10" s="1" t="s">
        <v>319</v>
      </c>
      <c r="E10" s="1" t="s">
        <v>320</v>
      </c>
      <c r="F10" s="1" t="s">
        <v>295</v>
      </c>
      <c r="G10" s="1" t="s">
        <v>321</v>
      </c>
      <c r="H10" s="1" t="s">
        <v>322</v>
      </c>
      <c r="I10" s="1" t="s">
        <v>323</v>
      </c>
      <c r="J10" s="1">
        <v>9989145263</v>
      </c>
      <c r="K10" s="1" t="s">
        <v>84</v>
      </c>
      <c r="L10" s="1" t="s">
        <v>324</v>
      </c>
      <c r="M10" s="1" t="s">
        <v>86</v>
      </c>
      <c r="N10" s="1" t="s">
        <v>149</v>
      </c>
      <c r="O10" s="1"/>
      <c r="P10" s="1" t="s">
        <v>185</v>
      </c>
      <c r="Q10" s="1" t="s">
        <v>325</v>
      </c>
      <c r="R10" s="1" t="s">
        <v>326</v>
      </c>
      <c r="S10" s="1">
        <v>9849437373</v>
      </c>
      <c r="T10" s="1" t="s">
        <v>275</v>
      </c>
      <c r="U10" s="1" t="s">
        <v>327</v>
      </c>
      <c r="V10" s="1">
        <v>9849069522</v>
      </c>
      <c r="W10" s="1" t="s">
        <v>328</v>
      </c>
      <c r="X10" s="1" t="s">
        <v>329</v>
      </c>
      <c r="Y10" s="1" t="s">
        <v>157</v>
      </c>
      <c r="Z10" s="1" t="s">
        <v>158</v>
      </c>
      <c r="AA10" s="1" t="s">
        <v>330</v>
      </c>
      <c r="AB10" s="1" t="s">
        <v>307</v>
      </c>
      <c r="AC10" s="1" t="s">
        <v>158</v>
      </c>
      <c r="AD10" s="1">
        <v>8.89</v>
      </c>
      <c r="AE10" s="1" t="s">
        <v>97</v>
      </c>
      <c r="AF10" s="1" t="s">
        <v>331</v>
      </c>
      <c r="AG10" s="1" t="s">
        <v>332</v>
      </c>
      <c r="AH10" s="1" t="s">
        <v>100</v>
      </c>
      <c r="AI10" s="1" t="s">
        <v>131</v>
      </c>
      <c r="AJ10" s="1">
        <v>89.33</v>
      </c>
      <c r="AK10" s="1"/>
      <c r="AL10" s="1" t="s">
        <v>333</v>
      </c>
      <c r="AM10" s="1" t="s">
        <v>334</v>
      </c>
      <c r="AN10" s="1"/>
      <c r="AO10" s="1" t="s">
        <v>228</v>
      </c>
      <c r="AP10" s="1" t="s">
        <v>229</v>
      </c>
      <c r="AQ10" s="1">
        <v>95</v>
      </c>
      <c r="AR10" s="1"/>
      <c r="AS10" s="1"/>
      <c r="AT10" s="1"/>
      <c r="AU10" s="1"/>
      <c r="AV10" s="1"/>
      <c r="AW10" s="1"/>
      <c r="AX10" s="1"/>
      <c r="AY10" s="1" t="s">
        <v>335</v>
      </c>
      <c r="AZ10" s="1" t="s">
        <v>336</v>
      </c>
      <c r="BA10" s="1"/>
      <c r="BB10" s="1"/>
      <c r="BC10" s="1" t="s">
        <v>315</v>
      </c>
      <c r="BD10" s="1" t="s">
        <v>337</v>
      </c>
      <c r="BE10" s="1">
        <v>70.7</v>
      </c>
      <c r="BF10" s="1">
        <v>7.57</v>
      </c>
      <c r="BG10" s="1"/>
      <c r="BH10" s="1"/>
      <c r="BI10" s="1"/>
      <c r="BJ10" s="1"/>
      <c r="BK10" s="1"/>
      <c r="BL10" s="1"/>
      <c r="BM10" s="1"/>
      <c r="BN10" s="1"/>
      <c r="BO10" s="1" t="s">
        <v>338</v>
      </c>
      <c r="BP10" s="1"/>
      <c r="BQ10" s="1"/>
      <c r="BR10" s="1" t="s">
        <v>339</v>
      </c>
      <c r="BS10" s="1"/>
      <c r="BT10" s="1" t="s">
        <v>340</v>
      </c>
      <c r="BU10" s="1" t="str">
        <f>HYPERLINK("https://nconnect.nicmar.ac.in/storage/profile/ProfilePhoto_P25709010_172543.jpg","Download")</f>
        <v>0</v>
      </c>
      <c r="BV10" s="3"/>
      <c r="BW10" s="3"/>
    </row>
    <row r="11" spans="1:75">
      <c r="A11" s="1" t="s">
        <v>75</v>
      </c>
      <c r="B11" s="1" t="s">
        <v>76</v>
      </c>
      <c r="C11" s="1" t="s">
        <v>341</v>
      </c>
      <c r="D11" s="1" t="s">
        <v>342</v>
      </c>
      <c r="E11" s="1" t="s">
        <v>343</v>
      </c>
      <c r="F11" s="1" t="s">
        <v>344</v>
      </c>
      <c r="G11" s="1" t="s">
        <v>345</v>
      </c>
      <c r="H11" s="1" t="s">
        <v>346</v>
      </c>
      <c r="I11" s="1" t="s">
        <v>347</v>
      </c>
      <c r="J11" s="1">
        <v>7253068572</v>
      </c>
      <c r="K11" s="1" t="s">
        <v>84</v>
      </c>
      <c r="L11" s="1" t="s">
        <v>348</v>
      </c>
      <c r="M11" s="1" t="s">
        <v>86</v>
      </c>
      <c r="N11" s="1" t="s">
        <v>349</v>
      </c>
      <c r="O11" s="1"/>
      <c r="P11" s="1" t="s">
        <v>185</v>
      </c>
      <c r="Q11" s="1" t="s">
        <v>350</v>
      </c>
      <c r="R11" s="1" t="s">
        <v>351</v>
      </c>
      <c r="S11" s="1">
        <v>9450505651</v>
      </c>
      <c r="T11" s="1" t="s">
        <v>352</v>
      </c>
      <c r="U11" s="1" t="s">
        <v>353</v>
      </c>
      <c r="V11" s="1">
        <v>9410221548</v>
      </c>
      <c r="W11" s="1" t="s">
        <v>124</v>
      </c>
      <c r="X11" s="1" t="s">
        <v>354</v>
      </c>
      <c r="Y11" s="1" t="s">
        <v>355</v>
      </c>
      <c r="Z11" s="1" t="s">
        <v>356</v>
      </c>
      <c r="AA11" s="1" t="s">
        <v>354</v>
      </c>
      <c r="AB11" s="1" t="s">
        <v>355</v>
      </c>
      <c r="AC11" s="1" t="s">
        <v>356</v>
      </c>
      <c r="AD11" s="1">
        <v>8.95</v>
      </c>
      <c r="AE11" s="1" t="s">
        <v>97</v>
      </c>
      <c r="AF11" s="1" t="s">
        <v>357</v>
      </c>
      <c r="AG11" s="1" t="s">
        <v>358</v>
      </c>
      <c r="AH11" s="1" t="s">
        <v>359</v>
      </c>
      <c r="AI11" s="1" t="s">
        <v>360</v>
      </c>
      <c r="AJ11" s="1">
        <v>79.5</v>
      </c>
      <c r="AK11" s="1"/>
      <c r="AL11" s="1" t="s">
        <v>361</v>
      </c>
      <c r="AM11" s="1" t="s">
        <v>358</v>
      </c>
      <c r="AN11" s="1" t="s">
        <v>164</v>
      </c>
      <c r="AO11" s="1" t="s">
        <v>362</v>
      </c>
      <c r="AP11" s="1" t="s">
        <v>363</v>
      </c>
      <c r="AQ11" s="1">
        <v>87.2</v>
      </c>
      <c r="AR11" s="1"/>
      <c r="AS11" s="1"/>
      <c r="AT11" s="1"/>
      <c r="AU11" s="1"/>
      <c r="AV11" s="1"/>
      <c r="AW11" s="1"/>
      <c r="AX11" s="1"/>
      <c r="AY11" s="1" t="s">
        <v>364</v>
      </c>
      <c r="AZ11" s="1" t="s">
        <v>365</v>
      </c>
      <c r="BA11" s="1" t="s">
        <v>167</v>
      </c>
      <c r="BB11" s="1" t="s">
        <v>168</v>
      </c>
      <c r="BC11" s="1" t="s">
        <v>200</v>
      </c>
      <c r="BD11" s="1" t="s">
        <v>366</v>
      </c>
      <c r="BE11" s="1">
        <v>79.5</v>
      </c>
      <c r="BF11" s="1">
        <v>7.95</v>
      </c>
      <c r="BG11" s="1"/>
      <c r="BH11" s="1"/>
      <c r="BI11" s="1"/>
      <c r="BJ11" s="1"/>
      <c r="BK11" s="1"/>
      <c r="BL11" s="1"/>
      <c r="BM11" s="1"/>
      <c r="BN11" s="1"/>
      <c r="BO11" s="1" t="s">
        <v>367</v>
      </c>
      <c r="BP11" s="1"/>
      <c r="BQ11" s="1"/>
      <c r="BR11" s="1" t="s">
        <v>368</v>
      </c>
      <c r="BS11" s="1">
        <v>72</v>
      </c>
      <c r="BT11" s="1" t="s">
        <v>369</v>
      </c>
      <c r="BU11" s="1" t="str">
        <f>HYPERLINK("https://nconnect.nicmar.ac.in/storage/profile/ProfilePhoto_P25709012_847653.jpg","Download")</f>
        <v>0</v>
      </c>
      <c r="BV11" s="3"/>
      <c r="BW11" s="3"/>
    </row>
    <row r="12" spans="1:75">
      <c r="A12" s="1" t="s">
        <v>75</v>
      </c>
      <c r="B12" s="1" t="s">
        <v>76</v>
      </c>
      <c r="C12" s="1" t="s">
        <v>370</v>
      </c>
      <c r="D12" s="1" t="s">
        <v>371</v>
      </c>
      <c r="E12" s="1" t="s">
        <v>372</v>
      </c>
      <c r="F12" s="1" t="s">
        <v>373</v>
      </c>
      <c r="G12" s="1" t="s">
        <v>374</v>
      </c>
      <c r="H12" s="1" t="s">
        <v>375</v>
      </c>
      <c r="I12" s="1" t="s">
        <v>376</v>
      </c>
      <c r="J12" s="1">
        <v>8431082727</v>
      </c>
      <c r="K12" s="1" t="s">
        <v>147</v>
      </c>
      <c r="L12" s="1" t="s">
        <v>377</v>
      </c>
      <c r="M12" s="1" t="s">
        <v>86</v>
      </c>
      <c r="N12" s="1" t="s">
        <v>378</v>
      </c>
      <c r="O12" s="1"/>
      <c r="P12" s="1" t="s">
        <v>185</v>
      </c>
      <c r="Q12" s="1" t="s">
        <v>379</v>
      </c>
      <c r="R12" s="1" t="s">
        <v>380</v>
      </c>
      <c r="S12" s="1">
        <v>9916160024</v>
      </c>
      <c r="T12" s="1" t="s">
        <v>381</v>
      </c>
      <c r="U12" s="1" t="s">
        <v>382</v>
      </c>
      <c r="V12" s="1">
        <v>8951271520</v>
      </c>
      <c r="W12" s="1" t="s">
        <v>383</v>
      </c>
      <c r="X12" s="1" t="s">
        <v>384</v>
      </c>
      <c r="Y12" s="1" t="s">
        <v>385</v>
      </c>
      <c r="Z12" s="1" t="s">
        <v>386</v>
      </c>
      <c r="AA12" s="1" t="s">
        <v>384</v>
      </c>
      <c r="AB12" s="1" t="s">
        <v>385</v>
      </c>
      <c r="AC12" s="1" t="s">
        <v>386</v>
      </c>
      <c r="AD12" s="1">
        <v>8.13</v>
      </c>
      <c r="AE12" s="1" t="s">
        <v>97</v>
      </c>
      <c r="AF12" s="1" t="s">
        <v>387</v>
      </c>
      <c r="AG12" s="1" t="s">
        <v>388</v>
      </c>
      <c r="AH12" s="1" t="s">
        <v>130</v>
      </c>
      <c r="AI12" s="1" t="s">
        <v>131</v>
      </c>
      <c r="AJ12" s="1">
        <v>75.8</v>
      </c>
      <c r="AK12" s="1">
        <v>0</v>
      </c>
      <c r="AL12" s="1" t="s">
        <v>389</v>
      </c>
      <c r="AM12" s="1" t="s">
        <v>390</v>
      </c>
      <c r="AN12" s="1" t="s">
        <v>164</v>
      </c>
      <c r="AO12" s="1" t="s">
        <v>228</v>
      </c>
      <c r="AP12" s="1" t="s">
        <v>229</v>
      </c>
      <c r="AQ12" s="1">
        <v>79.3</v>
      </c>
      <c r="AR12" s="1">
        <v>0</v>
      </c>
      <c r="AS12" s="1"/>
      <c r="AT12" s="1"/>
      <c r="AU12" s="1"/>
      <c r="AV12" s="1"/>
      <c r="AW12" s="1"/>
      <c r="AX12" s="1"/>
      <c r="AY12" s="1" t="s">
        <v>391</v>
      </c>
      <c r="AZ12" s="1" t="s">
        <v>392</v>
      </c>
      <c r="BA12" s="1" t="s">
        <v>314</v>
      </c>
      <c r="BB12" s="1" t="s">
        <v>168</v>
      </c>
      <c r="BC12" s="1" t="s">
        <v>315</v>
      </c>
      <c r="BD12" s="1" t="s">
        <v>231</v>
      </c>
      <c r="BE12" s="1">
        <v>82.8</v>
      </c>
      <c r="BF12" s="1">
        <v>8.28</v>
      </c>
      <c r="BG12" s="1"/>
      <c r="BH12" s="1"/>
      <c r="BI12" s="1"/>
      <c r="BJ12" s="1"/>
      <c r="BK12" s="1"/>
      <c r="BL12" s="1"/>
      <c r="BM12" s="1"/>
      <c r="BN12" s="1"/>
      <c r="BO12" s="1" t="s">
        <v>393</v>
      </c>
      <c r="BP12" s="1"/>
      <c r="BQ12" s="1"/>
      <c r="BR12" s="1" t="s">
        <v>394</v>
      </c>
      <c r="BS12" s="1">
        <v>32</v>
      </c>
      <c r="BT12" s="1" t="s">
        <v>395</v>
      </c>
      <c r="BU12" s="1" t="str">
        <f>HYPERLINK("https://nconnect.nicmar.ac.in/storage/profile/ProfilePhoto_P25709013_852917.jpg","Download")</f>
        <v>0</v>
      </c>
      <c r="BV12" s="3"/>
      <c r="BW12" s="3"/>
    </row>
    <row r="13" spans="1:75">
      <c r="A13" s="1" t="s">
        <v>75</v>
      </c>
      <c r="B13" s="1" t="s">
        <v>76</v>
      </c>
      <c r="C13" s="1" t="s">
        <v>396</v>
      </c>
      <c r="D13" s="1" t="s">
        <v>397</v>
      </c>
      <c r="E13" s="1"/>
      <c r="F13" s="1" t="s">
        <v>372</v>
      </c>
      <c r="G13" s="1" t="s">
        <v>398</v>
      </c>
      <c r="H13" s="1" t="s">
        <v>399</v>
      </c>
      <c r="I13" s="1" t="s">
        <v>400</v>
      </c>
      <c r="J13" s="1">
        <v>9095278056</v>
      </c>
      <c r="K13" s="1" t="s">
        <v>84</v>
      </c>
      <c r="L13" s="1" t="s">
        <v>401</v>
      </c>
      <c r="M13" s="1" t="s">
        <v>86</v>
      </c>
      <c r="N13" s="1" t="s">
        <v>402</v>
      </c>
      <c r="O13" s="1"/>
      <c r="P13" s="1" t="s">
        <v>88</v>
      </c>
      <c r="Q13" s="1" t="s">
        <v>403</v>
      </c>
      <c r="R13" s="1" t="s">
        <v>404</v>
      </c>
      <c r="S13" s="1">
        <v>7904595186</v>
      </c>
      <c r="T13" s="1" t="s">
        <v>275</v>
      </c>
      <c r="U13" s="1" t="s">
        <v>405</v>
      </c>
      <c r="V13" s="1">
        <v>6381102370</v>
      </c>
      <c r="W13" s="1" t="s">
        <v>124</v>
      </c>
      <c r="X13" s="1" t="s">
        <v>406</v>
      </c>
      <c r="Y13" s="1" t="s">
        <v>407</v>
      </c>
      <c r="Z13" s="1" t="s">
        <v>408</v>
      </c>
      <c r="AA13" s="1" t="s">
        <v>406</v>
      </c>
      <c r="AB13" s="1" t="s">
        <v>407</v>
      </c>
      <c r="AC13" s="1" t="s">
        <v>408</v>
      </c>
      <c r="AD13" s="1">
        <v>8.37</v>
      </c>
      <c r="AE13" s="1" t="s">
        <v>97</v>
      </c>
      <c r="AF13" s="1" t="s">
        <v>409</v>
      </c>
      <c r="AG13" s="1" t="s">
        <v>410</v>
      </c>
      <c r="AH13" s="1" t="s">
        <v>100</v>
      </c>
      <c r="AI13" s="1" t="s">
        <v>101</v>
      </c>
      <c r="AJ13" s="1">
        <v>88.8</v>
      </c>
      <c r="AK13" s="1"/>
      <c r="AL13" s="1" t="s">
        <v>411</v>
      </c>
      <c r="AM13" s="1" t="s">
        <v>410</v>
      </c>
      <c r="AN13" s="1"/>
      <c r="AO13" s="1" t="s">
        <v>102</v>
      </c>
      <c r="AP13" s="1" t="s">
        <v>103</v>
      </c>
      <c r="AQ13" s="1">
        <v>87.92</v>
      </c>
      <c r="AR13" s="1"/>
      <c r="AS13" s="1"/>
      <c r="AT13" s="1"/>
      <c r="AU13" s="1"/>
      <c r="AV13" s="1"/>
      <c r="AW13" s="1"/>
      <c r="AX13" s="1"/>
      <c r="AY13" s="1" t="s">
        <v>412</v>
      </c>
      <c r="AZ13" s="1" t="s">
        <v>413</v>
      </c>
      <c r="BA13" s="1"/>
      <c r="BB13" s="1"/>
      <c r="BC13" s="1" t="s">
        <v>414</v>
      </c>
      <c r="BD13" s="1" t="s">
        <v>107</v>
      </c>
      <c r="BE13" s="1">
        <v>85.1</v>
      </c>
      <c r="BF13" s="1">
        <v>8.51</v>
      </c>
      <c r="BG13" s="1"/>
      <c r="BH13" s="1"/>
      <c r="BI13" s="1"/>
      <c r="BJ13" s="1"/>
      <c r="BK13" s="1"/>
      <c r="BL13" s="1"/>
      <c r="BM13" s="1"/>
      <c r="BN13" s="1"/>
      <c r="BO13" s="1" t="s">
        <v>415</v>
      </c>
      <c r="BP13" s="1"/>
      <c r="BQ13" s="1"/>
      <c r="BR13" s="1" t="s">
        <v>416</v>
      </c>
      <c r="BS13" s="1">
        <v>11</v>
      </c>
      <c r="BT13" s="1"/>
      <c r="BU13" s="1" t="str">
        <f>HYPERLINK("https://nconnect.nicmar.ac.in/storage/profile/ProfilePhoto_P25709014_531987.jpg","Download")</f>
        <v>0</v>
      </c>
      <c r="BV13" s="3"/>
      <c r="BW13" s="3"/>
    </row>
    <row r="14" spans="1:75">
      <c r="A14" s="1" t="s">
        <v>75</v>
      </c>
      <c r="B14" s="1" t="s">
        <v>76</v>
      </c>
      <c r="C14" s="1" t="s">
        <v>417</v>
      </c>
      <c r="D14" s="1" t="s">
        <v>418</v>
      </c>
      <c r="E14" s="1"/>
      <c r="F14" s="1" t="s">
        <v>419</v>
      </c>
      <c r="G14" s="1" t="s">
        <v>420</v>
      </c>
      <c r="H14" s="1" t="s">
        <v>421</v>
      </c>
      <c r="I14" s="1" t="s">
        <v>422</v>
      </c>
      <c r="J14" s="1">
        <v>8129654505</v>
      </c>
      <c r="K14" s="1" t="s">
        <v>84</v>
      </c>
      <c r="L14" s="1" t="s">
        <v>423</v>
      </c>
      <c r="M14" s="1" t="s">
        <v>86</v>
      </c>
      <c r="N14" s="1" t="s">
        <v>424</v>
      </c>
      <c r="O14" s="1"/>
      <c r="P14" s="1" t="s">
        <v>244</v>
      </c>
      <c r="Q14" s="1" t="s">
        <v>425</v>
      </c>
      <c r="R14" s="1" t="s">
        <v>426</v>
      </c>
      <c r="S14" s="1">
        <v>9605139716</v>
      </c>
      <c r="T14" s="1" t="s">
        <v>427</v>
      </c>
      <c r="U14" s="1" t="s">
        <v>428</v>
      </c>
      <c r="V14" s="1">
        <v>8078173405</v>
      </c>
      <c r="W14" s="1" t="s">
        <v>328</v>
      </c>
      <c r="X14" s="1" t="s">
        <v>429</v>
      </c>
      <c r="Y14" s="1" t="s">
        <v>430</v>
      </c>
      <c r="Z14" s="1" t="s">
        <v>431</v>
      </c>
      <c r="AA14" s="1" t="s">
        <v>429</v>
      </c>
      <c r="AB14" s="1" t="s">
        <v>430</v>
      </c>
      <c r="AC14" s="1" t="s">
        <v>431</v>
      </c>
      <c r="AD14" s="1">
        <v>7.47</v>
      </c>
      <c r="AE14" s="1" t="s">
        <v>97</v>
      </c>
      <c r="AF14" s="1" t="s">
        <v>432</v>
      </c>
      <c r="AG14" s="1" t="s">
        <v>309</v>
      </c>
      <c r="AH14" s="1" t="s">
        <v>433</v>
      </c>
      <c r="AI14" s="1" t="s">
        <v>161</v>
      </c>
      <c r="AJ14" s="1">
        <v>83.6</v>
      </c>
      <c r="AK14" s="1"/>
      <c r="AL14" s="1" t="s">
        <v>434</v>
      </c>
      <c r="AM14" s="1" t="s">
        <v>435</v>
      </c>
      <c r="AN14" s="1"/>
      <c r="AO14" s="1" t="s">
        <v>436</v>
      </c>
      <c r="AP14" s="1" t="s">
        <v>131</v>
      </c>
      <c r="AQ14" s="1">
        <v>75</v>
      </c>
      <c r="AR14" s="1"/>
      <c r="AS14" s="1"/>
      <c r="AT14" s="1"/>
      <c r="AU14" s="1"/>
      <c r="AV14" s="1"/>
      <c r="AW14" s="1"/>
      <c r="AX14" s="1"/>
      <c r="AY14" s="1" t="s">
        <v>437</v>
      </c>
      <c r="AZ14" s="1" t="s">
        <v>438</v>
      </c>
      <c r="BA14" s="1"/>
      <c r="BB14" s="1"/>
      <c r="BC14" s="1" t="s">
        <v>439</v>
      </c>
      <c r="BD14" s="1" t="s">
        <v>440</v>
      </c>
      <c r="BE14" s="1">
        <v>67.6</v>
      </c>
      <c r="BF14" s="1"/>
      <c r="BG14" s="1"/>
      <c r="BH14" s="1"/>
      <c r="BI14" s="1"/>
      <c r="BJ14" s="1"/>
      <c r="BK14" s="1"/>
      <c r="BL14" s="1"/>
      <c r="BM14" s="1"/>
      <c r="BN14" s="1"/>
      <c r="BO14" s="1" t="s">
        <v>441</v>
      </c>
      <c r="BP14" s="1"/>
      <c r="BQ14" s="1"/>
      <c r="BR14" s="1" t="s">
        <v>442</v>
      </c>
      <c r="BS14" s="1">
        <v>11</v>
      </c>
      <c r="BT14" s="1" t="s">
        <v>443</v>
      </c>
      <c r="BU14" s="1" t="str">
        <f>HYPERLINK("https://nconnect.nicmar.ac.in/storage/profile/ProfilePhoto_P25709015_264591.jpg","Download")</f>
        <v>0</v>
      </c>
      <c r="BV14" s="3"/>
      <c r="BW14" s="3"/>
    </row>
    <row r="15" spans="1:75">
      <c r="A15" s="1" t="s">
        <v>75</v>
      </c>
      <c r="B15" s="1" t="s">
        <v>76</v>
      </c>
      <c r="C15" s="1" t="s">
        <v>444</v>
      </c>
      <c r="D15" s="1" t="s">
        <v>445</v>
      </c>
      <c r="E15" s="1"/>
      <c r="F15" s="1" t="s">
        <v>446</v>
      </c>
      <c r="G15" s="1" t="s">
        <v>447</v>
      </c>
      <c r="H15" s="1" t="s">
        <v>448</v>
      </c>
      <c r="I15" s="1" t="s">
        <v>449</v>
      </c>
      <c r="J15" s="1">
        <v>9398497202</v>
      </c>
      <c r="K15" s="1" t="s">
        <v>84</v>
      </c>
      <c r="L15" s="1" t="s">
        <v>450</v>
      </c>
      <c r="M15" s="1" t="s">
        <v>86</v>
      </c>
      <c r="N15" s="1" t="s">
        <v>451</v>
      </c>
      <c r="O15" s="1"/>
      <c r="P15" s="1" t="s">
        <v>185</v>
      </c>
      <c r="Q15" s="1" t="s">
        <v>452</v>
      </c>
      <c r="R15" s="1" t="s">
        <v>453</v>
      </c>
      <c r="S15" s="1">
        <v>9885479346</v>
      </c>
      <c r="T15" s="1" t="s">
        <v>454</v>
      </c>
      <c r="U15" s="1" t="s">
        <v>455</v>
      </c>
      <c r="V15" s="1">
        <v>8074519522</v>
      </c>
      <c r="W15" s="1" t="s">
        <v>456</v>
      </c>
      <c r="X15" s="1" t="s">
        <v>457</v>
      </c>
      <c r="Y15" s="1" t="s">
        <v>307</v>
      </c>
      <c r="Z15" s="1" t="s">
        <v>158</v>
      </c>
      <c r="AA15" s="1" t="s">
        <v>457</v>
      </c>
      <c r="AB15" s="1" t="s">
        <v>307</v>
      </c>
      <c r="AC15" s="1" t="s">
        <v>158</v>
      </c>
      <c r="AD15" s="1">
        <v>8.92</v>
      </c>
      <c r="AE15" s="1" t="s">
        <v>97</v>
      </c>
      <c r="AF15" s="1" t="s">
        <v>308</v>
      </c>
      <c r="AG15" s="1" t="s">
        <v>458</v>
      </c>
      <c r="AH15" s="1" t="s">
        <v>130</v>
      </c>
      <c r="AI15" s="1" t="s">
        <v>131</v>
      </c>
      <c r="AJ15" s="1">
        <v>85</v>
      </c>
      <c r="AK15" s="1"/>
      <c r="AL15" s="1" t="s">
        <v>459</v>
      </c>
      <c r="AM15" s="1" t="s">
        <v>460</v>
      </c>
      <c r="AN15" s="1"/>
      <c r="AO15" s="1" t="s">
        <v>102</v>
      </c>
      <c r="AP15" s="1" t="s">
        <v>133</v>
      </c>
      <c r="AQ15" s="1">
        <v>86</v>
      </c>
      <c r="AR15" s="1"/>
      <c r="AS15" s="1"/>
      <c r="AT15" s="1"/>
      <c r="AU15" s="1"/>
      <c r="AV15" s="1"/>
      <c r="AW15" s="1"/>
      <c r="AX15" s="1"/>
      <c r="AY15" s="1" t="s">
        <v>461</v>
      </c>
      <c r="AZ15" s="1" t="s">
        <v>462</v>
      </c>
      <c r="BA15" s="1"/>
      <c r="BB15" s="1"/>
      <c r="BC15" s="1" t="s">
        <v>106</v>
      </c>
      <c r="BD15" s="1" t="s">
        <v>107</v>
      </c>
      <c r="BE15" s="1">
        <v>0</v>
      </c>
      <c r="BF15" s="1">
        <v>9.05</v>
      </c>
      <c r="BG15" s="1"/>
      <c r="BH15" s="1"/>
      <c r="BI15" s="1"/>
      <c r="BJ15" s="1"/>
      <c r="BK15" s="1"/>
      <c r="BL15" s="1"/>
      <c r="BM15" s="1"/>
      <c r="BN15" s="1"/>
      <c r="BO15" s="1" t="s">
        <v>463</v>
      </c>
      <c r="BP15" s="1"/>
      <c r="BQ15" s="1"/>
      <c r="BR15" s="1"/>
      <c r="BS15" s="1"/>
      <c r="BT15" s="1"/>
      <c r="BU15" s="1" t="str">
        <f>HYPERLINK("https://nconnect.nicmar.ac.in/storage/profile/ProfilePhoto_P25709016_473916.jpg","Download")</f>
        <v>0</v>
      </c>
      <c r="BV15" s="3"/>
      <c r="BW15" s="3"/>
    </row>
    <row r="16" spans="1:75">
      <c r="A16" s="1" t="s">
        <v>75</v>
      </c>
      <c r="B16" s="1" t="s">
        <v>76</v>
      </c>
      <c r="C16" s="1" t="s">
        <v>464</v>
      </c>
      <c r="D16" s="1" t="s">
        <v>465</v>
      </c>
      <c r="E16" s="1" t="s">
        <v>466</v>
      </c>
      <c r="F16" s="1" t="s">
        <v>467</v>
      </c>
      <c r="G16" s="1" t="s">
        <v>468</v>
      </c>
      <c r="H16" s="1" t="s">
        <v>469</v>
      </c>
      <c r="I16" s="1" t="s">
        <v>470</v>
      </c>
      <c r="J16" s="1">
        <v>8805559077</v>
      </c>
      <c r="K16" s="1" t="s">
        <v>84</v>
      </c>
      <c r="L16" s="1" t="s">
        <v>471</v>
      </c>
      <c r="M16" s="1" t="s">
        <v>86</v>
      </c>
      <c r="N16" s="1" t="s">
        <v>472</v>
      </c>
      <c r="O16" s="1"/>
      <c r="P16" s="1" t="s">
        <v>185</v>
      </c>
      <c r="Q16" s="1" t="s">
        <v>473</v>
      </c>
      <c r="R16" s="1" t="s">
        <v>466</v>
      </c>
      <c r="S16" s="1">
        <v>9422046633</v>
      </c>
      <c r="T16" s="1" t="s">
        <v>474</v>
      </c>
      <c r="U16" s="1" t="s">
        <v>475</v>
      </c>
      <c r="V16" s="1">
        <v>8805074777</v>
      </c>
      <c r="W16" s="1" t="s">
        <v>328</v>
      </c>
      <c r="X16" s="1" t="s">
        <v>476</v>
      </c>
      <c r="Y16" s="1" t="s">
        <v>477</v>
      </c>
      <c r="Z16" s="1" t="s">
        <v>127</v>
      </c>
      <c r="AA16" s="1" t="s">
        <v>476</v>
      </c>
      <c r="AB16" s="1" t="s">
        <v>477</v>
      </c>
      <c r="AC16" s="1" t="s">
        <v>127</v>
      </c>
      <c r="AD16" s="1">
        <v>8.18</v>
      </c>
      <c r="AE16" s="1" t="s">
        <v>97</v>
      </c>
      <c r="AF16" s="1" t="s">
        <v>478</v>
      </c>
      <c r="AG16" s="1" t="s">
        <v>479</v>
      </c>
      <c r="AH16" s="1" t="s">
        <v>200</v>
      </c>
      <c r="AI16" s="1" t="s">
        <v>131</v>
      </c>
      <c r="AJ16" s="1">
        <v>86.6</v>
      </c>
      <c r="AK16" s="1">
        <v>0</v>
      </c>
      <c r="AL16" s="1" t="s">
        <v>480</v>
      </c>
      <c r="AM16" s="1" t="s">
        <v>481</v>
      </c>
      <c r="AN16" s="1"/>
      <c r="AO16" s="1" t="s">
        <v>482</v>
      </c>
      <c r="AP16" s="1" t="s">
        <v>483</v>
      </c>
      <c r="AQ16" s="1">
        <v>94</v>
      </c>
      <c r="AR16" s="1">
        <v>0</v>
      </c>
      <c r="AS16" s="1"/>
      <c r="AT16" s="1"/>
      <c r="AU16" s="1"/>
      <c r="AV16" s="1"/>
      <c r="AW16" s="1"/>
      <c r="AX16" s="1"/>
      <c r="AY16" s="1" t="s">
        <v>484</v>
      </c>
      <c r="AZ16" s="1" t="s">
        <v>485</v>
      </c>
      <c r="BA16" s="1"/>
      <c r="BB16" s="1"/>
      <c r="BC16" s="1" t="s">
        <v>106</v>
      </c>
      <c r="BD16" s="1" t="s">
        <v>137</v>
      </c>
      <c r="BE16" s="1">
        <v>71.6</v>
      </c>
      <c r="BF16" s="1">
        <v>7.66</v>
      </c>
      <c r="BG16" s="1"/>
      <c r="BH16" s="1"/>
      <c r="BI16" s="1"/>
      <c r="BJ16" s="1"/>
      <c r="BK16" s="1"/>
      <c r="BL16" s="1"/>
      <c r="BM16" s="1"/>
      <c r="BN16" s="1"/>
      <c r="BO16" s="1" t="s">
        <v>486</v>
      </c>
      <c r="BP16" s="1"/>
      <c r="BQ16" s="1"/>
      <c r="BR16" s="1" t="s">
        <v>487</v>
      </c>
      <c r="BS16" s="1">
        <v>30</v>
      </c>
      <c r="BT16" s="1"/>
      <c r="BU16" s="1" t="str">
        <f>HYPERLINK("https://nconnect.nicmar.ac.in/storage/profile/ProfilePhoto_P25709017_237156.jpg","Download")</f>
        <v>0</v>
      </c>
      <c r="BV16" s="3"/>
      <c r="BW16" s="3"/>
    </row>
    <row r="17" spans="1:75">
      <c r="A17" s="1" t="s">
        <v>75</v>
      </c>
      <c r="B17" s="1" t="s">
        <v>76</v>
      </c>
      <c r="C17" s="1" t="s">
        <v>488</v>
      </c>
      <c r="D17" s="1" t="s">
        <v>489</v>
      </c>
      <c r="E17" s="1" t="s">
        <v>490</v>
      </c>
      <c r="F17" s="1" t="s">
        <v>491</v>
      </c>
      <c r="G17" s="1" t="s">
        <v>492</v>
      </c>
      <c r="H17" s="1" t="s">
        <v>493</v>
      </c>
      <c r="I17" s="1" t="s">
        <v>494</v>
      </c>
      <c r="J17" s="1">
        <v>8857814770</v>
      </c>
      <c r="K17" s="1" t="s">
        <v>84</v>
      </c>
      <c r="L17" s="1" t="s">
        <v>495</v>
      </c>
      <c r="M17" s="1" t="s">
        <v>86</v>
      </c>
      <c r="N17" s="1" t="s">
        <v>496</v>
      </c>
      <c r="O17" s="1" t="s">
        <v>497</v>
      </c>
      <c r="P17" s="1" t="s">
        <v>88</v>
      </c>
      <c r="Q17" s="1" t="s">
        <v>498</v>
      </c>
      <c r="R17" s="1" t="s">
        <v>490</v>
      </c>
      <c r="S17" s="1">
        <v>8275741145</v>
      </c>
      <c r="T17" s="1" t="s">
        <v>187</v>
      </c>
      <c r="U17" s="1" t="s">
        <v>499</v>
      </c>
      <c r="V17" s="1">
        <v>9272828595</v>
      </c>
      <c r="W17" s="1" t="s">
        <v>155</v>
      </c>
      <c r="X17" s="1" t="s">
        <v>500</v>
      </c>
      <c r="Y17" s="1" t="s">
        <v>501</v>
      </c>
      <c r="Z17" s="1" t="s">
        <v>127</v>
      </c>
      <c r="AA17" s="1" t="s">
        <v>500</v>
      </c>
      <c r="AB17" s="1" t="s">
        <v>501</v>
      </c>
      <c r="AC17" s="1" t="s">
        <v>127</v>
      </c>
      <c r="AD17" s="1" t="s">
        <v>97</v>
      </c>
      <c r="AE17" s="1" t="s">
        <v>97</v>
      </c>
      <c r="AF17" s="1" t="s">
        <v>502</v>
      </c>
      <c r="AG17" s="1" t="s">
        <v>503</v>
      </c>
      <c r="AH17" s="1" t="s">
        <v>161</v>
      </c>
      <c r="AI17" s="1" t="s">
        <v>225</v>
      </c>
      <c r="AJ17" s="1">
        <v>76.8</v>
      </c>
      <c r="AK17" s="1"/>
      <c r="AL17" s="1"/>
      <c r="AM17" s="1"/>
      <c r="AN17" s="1"/>
      <c r="AO17" s="1"/>
      <c r="AP17" s="1"/>
      <c r="AQ17" s="1"/>
      <c r="AR17" s="1"/>
      <c r="AS17" s="1" t="s">
        <v>282</v>
      </c>
      <c r="AT17" s="1" t="s">
        <v>504</v>
      </c>
      <c r="AU17" s="1" t="s">
        <v>100</v>
      </c>
      <c r="AV17" s="1" t="s">
        <v>106</v>
      </c>
      <c r="AW17" s="1">
        <v>89.47</v>
      </c>
      <c r="AX17" s="1"/>
      <c r="AY17" s="1" t="s">
        <v>505</v>
      </c>
      <c r="AZ17" s="1" t="s">
        <v>506</v>
      </c>
      <c r="BA17" s="1"/>
      <c r="BB17" s="1"/>
      <c r="BC17" s="1" t="s">
        <v>136</v>
      </c>
      <c r="BD17" s="1" t="s">
        <v>170</v>
      </c>
      <c r="BE17" s="1">
        <v>67</v>
      </c>
      <c r="BF17" s="1">
        <v>7.45</v>
      </c>
      <c r="BG17" s="1"/>
      <c r="BH17" s="1"/>
      <c r="BI17" s="1"/>
      <c r="BJ17" s="1"/>
      <c r="BK17" s="1"/>
      <c r="BL17" s="1"/>
      <c r="BM17" s="1"/>
      <c r="BN17" s="1"/>
      <c r="BO17" s="1" t="s">
        <v>232</v>
      </c>
      <c r="BP17" s="1"/>
      <c r="BQ17" s="1"/>
      <c r="BR17" s="1"/>
      <c r="BS17" s="1"/>
      <c r="BT17" s="1"/>
      <c r="BU17" s="1" t="str">
        <f>HYPERLINK("https://nconnect.nicmar.ac.in/storage/profile/ProfilePhoto_P25709018_461857.jpg","Download")</f>
        <v>0</v>
      </c>
      <c r="BV17" s="3"/>
      <c r="BW17" s="3"/>
    </row>
    <row r="18" spans="1:75">
      <c r="A18" s="1" t="s">
        <v>75</v>
      </c>
      <c r="B18" s="1" t="s">
        <v>76</v>
      </c>
      <c r="C18" s="1" t="s">
        <v>507</v>
      </c>
      <c r="D18" s="1" t="s">
        <v>508</v>
      </c>
      <c r="E18" s="1"/>
      <c r="F18" s="1" t="s">
        <v>509</v>
      </c>
      <c r="G18" s="1" t="s">
        <v>510</v>
      </c>
      <c r="H18" s="1" t="s">
        <v>511</v>
      </c>
      <c r="I18" s="1" t="s">
        <v>512</v>
      </c>
      <c r="J18" s="1">
        <v>7348949341</v>
      </c>
      <c r="K18" s="1" t="s">
        <v>84</v>
      </c>
      <c r="L18" s="1" t="s">
        <v>513</v>
      </c>
      <c r="M18" s="1" t="s">
        <v>86</v>
      </c>
      <c r="N18" s="1" t="s">
        <v>514</v>
      </c>
      <c r="O18" s="1"/>
      <c r="P18" s="1" t="s">
        <v>244</v>
      </c>
      <c r="Q18" s="1" t="s">
        <v>515</v>
      </c>
      <c r="R18" s="1" t="s">
        <v>516</v>
      </c>
      <c r="S18" s="1">
        <v>7348949338</v>
      </c>
      <c r="T18" s="1" t="s">
        <v>275</v>
      </c>
      <c r="U18" s="1" t="s">
        <v>517</v>
      </c>
      <c r="V18" s="1">
        <v>7348949332</v>
      </c>
      <c r="W18" s="1" t="s">
        <v>518</v>
      </c>
      <c r="X18" s="1" t="s">
        <v>519</v>
      </c>
      <c r="Y18" s="1" t="s">
        <v>520</v>
      </c>
      <c r="Z18" s="1" t="s">
        <v>386</v>
      </c>
      <c r="AA18" s="1" t="s">
        <v>519</v>
      </c>
      <c r="AB18" s="1" t="s">
        <v>520</v>
      </c>
      <c r="AC18" s="1" t="s">
        <v>386</v>
      </c>
      <c r="AD18" s="1">
        <v>7.58</v>
      </c>
      <c r="AE18" s="1" t="s">
        <v>97</v>
      </c>
      <c r="AF18" s="1" t="s">
        <v>521</v>
      </c>
      <c r="AG18" s="1" t="s">
        <v>309</v>
      </c>
      <c r="AH18" s="1" t="s">
        <v>130</v>
      </c>
      <c r="AI18" s="1" t="s">
        <v>131</v>
      </c>
      <c r="AJ18" s="1">
        <v>61.6</v>
      </c>
      <c r="AK18" s="1"/>
      <c r="AL18" s="1" t="s">
        <v>522</v>
      </c>
      <c r="AM18" s="1" t="s">
        <v>523</v>
      </c>
      <c r="AN18" s="1" t="s">
        <v>164</v>
      </c>
      <c r="AO18" s="1" t="s">
        <v>131</v>
      </c>
      <c r="AP18" s="1" t="s">
        <v>229</v>
      </c>
      <c r="AQ18" s="1">
        <v>68.5</v>
      </c>
      <c r="AR18" s="1"/>
      <c r="AS18" s="1"/>
      <c r="AT18" s="1"/>
      <c r="AU18" s="1"/>
      <c r="AV18" s="1"/>
      <c r="AW18" s="1"/>
      <c r="AX18" s="1"/>
      <c r="AY18" s="1" t="s">
        <v>524</v>
      </c>
      <c r="AZ18" s="1" t="s">
        <v>525</v>
      </c>
      <c r="BA18" s="1" t="s">
        <v>167</v>
      </c>
      <c r="BB18" s="1" t="s">
        <v>168</v>
      </c>
      <c r="BC18" s="1" t="s">
        <v>526</v>
      </c>
      <c r="BD18" s="1" t="s">
        <v>137</v>
      </c>
      <c r="BE18" s="1">
        <v>72</v>
      </c>
      <c r="BF18" s="1"/>
      <c r="BG18" s="1"/>
      <c r="BH18" s="1"/>
      <c r="BI18" s="1"/>
      <c r="BJ18" s="1"/>
      <c r="BK18" s="1"/>
      <c r="BL18" s="1"/>
      <c r="BM18" s="1"/>
      <c r="BN18" s="1"/>
      <c r="BO18" s="1" t="s">
        <v>527</v>
      </c>
      <c r="BP18" s="1"/>
      <c r="BQ18" s="1"/>
      <c r="BR18" s="1" t="s">
        <v>528</v>
      </c>
      <c r="BS18" s="1">
        <v>9</v>
      </c>
      <c r="BT18" s="1"/>
      <c r="BU18" s="1" t="str">
        <f>HYPERLINK("https://nconnect.nicmar.ac.in/storage/profile/ProfilePhoto_P25709019_986713.jpg","Download")</f>
        <v>0</v>
      </c>
      <c r="BV18" s="3"/>
      <c r="BW18" s="3"/>
    </row>
    <row r="19" spans="1:75">
      <c r="A19" s="1" t="s">
        <v>75</v>
      </c>
      <c r="B19" s="1" t="s">
        <v>76</v>
      </c>
      <c r="C19" s="1" t="s">
        <v>529</v>
      </c>
      <c r="D19" s="1" t="s">
        <v>530</v>
      </c>
      <c r="E19" s="1" t="s">
        <v>531</v>
      </c>
      <c r="F19" s="1" t="s">
        <v>532</v>
      </c>
      <c r="G19" s="1" t="s">
        <v>533</v>
      </c>
      <c r="H19" s="1" t="s">
        <v>534</v>
      </c>
      <c r="I19" s="1" t="s">
        <v>535</v>
      </c>
      <c r="J19" s="1">
        <v>9168482879</v>
      </c>
      <c r="K19" s="1" t="s">
        <v>84</v>
      </c>
      <c r="L19" s="1" t="s">
        <v>536</v>
      </c>
      <c r="M19" s="1" t="s">
        <v>86</v>
      </c>
      <c r="N19" s="1" t="s">
        <v>537</v>
      </c>
      <c r="O19" s="1"/>
      <c r="P19" s="1" t="s">
        <v>538</v>
      </c>
      <c r="Q19" s="1" t="s">
        <v>539</v>
      </c>
      <c r="R19" s="1" t="s">
        <v>540</v>
      </c>
      <c r="S19" s="1">
        <v>9823845738</v>
      </c>
      <c r="T19" s="1" t="s">
        <v>541</v>
      </c>
      <c r="U19" s="1" t="s">
        <v>542</v>
      </c>
      <c r="V19" s="1">
        <v>7875000838</v>
      </c>
      <c r="W19" s="1" t="s">
        <v>328</v>
      </c>
      <c r="X19" s="1" t="s">
        <v>543</v>
      </c>
      <c r="Y19" s="1" t="s">
        <v>544</v>
      </c>
      <c r="Z19" s="1" t="s">
        <v>127</v>
      </c>
      <c r="AA19" s="1" t="s">
        <v>543</v>
      </c>
      <c r="AB19" s="1" t="s">
        <v>544</v>
      </c>
      <c r="AC19" s="1" t="s">
        <v>127</v>
      </c>
      <c r="AD19" s="1">
        <v>7.97</v>
      </c>
      <c r="AE19" s="1" t="s">
        <v>97</v>
      </c>
      <c r="AF19" s="1" t="s">
        <v>545</v>
      </c>
      <c r="AG19" s="1" t="s">
        <v>192</v>
      </c>
      <c r="AH19" s="1" t="s">
        <v>546</v>
      </c>
      <c r="AI19" s="1" t="s">
        <v>225</v>
      </c>
      <c r="AJ19" s="1">
        <v>66.8</v>
      </c>
      <c r="AK19" s="1"/>
      <c r="AL19" s="1"/>
      <c r="AM19" s="1"/>
      <c r="AN19" s="1"/>
      <c r="AO19" s="1"/>
      <c r="AP19" s="1"/>
      <c r="AQ19" s="1"/>
      <c r="AR19" s="1"/>
      <c r="AS19" s="1" t="s">
        <v>282</v>
      </c>
      <c r="AT19" s="1" t="s">
        <v>547</v>
      </c>
      <c r="AU19" s="1" t="s">
        <v>548</v>
      </c>
      <c r="AV19" s="1" t="s">
        <v>106</v>
      </c>
      <c r="AW19" s="1">
        <v>88.26</v>
      </c>
      <c r="AX19" s="1"/>
      <c r="AY19" s="1" t="s">
        <v>505</v>
      </c>
      <c r="AZ19" s="1" t="s">
        <v>549</v>
      </c>
      <c r="BA19" s="1"/>
      <c r="BB19" s="1"/>
      <c r="BC19" s="1" t="s">
        <v>106</v>
      </c>
      <c r="BD19" s="1" t="s">
        <v>107</v>
      </c>
      <c r="BE19" s="1">
        <v>64.3</v>
      </c>
      <c r="BF19" s="1">
        <v>7.18</v>
      </c>
      <c r="BG19" s="1"/>
      <c r="BH19" s="1"/>
      <c r="BI19" s="1"/>
      <c r="BJ19" s="1"/>
      <c r="BK19" s="1"/>
      <c r="BL19" s="1"/>
      <c r="BM19" s="1"/>
      <c r="BN19" s="1"/>
      <c r="BO19" s="1" t="s">
        <v>232</v>
      </c>
      <c r="BP19" s="1"/>
      <c r="BQ19" s="1"/>
      <c r="BR19" s="1"/>
      <c r="BS19" s="1"/>
      <c r="BT19" s="1"/>
      <c r="BU19" s="1" t="str">
        <f>HYPERLINK("https://nconnect.nicmar.ac.in/storage/profile/ProfilePhoto_P25709020_183659.jpg","Download")</f>
        <v>0</v>
      </c>
      <c r="BV19" s="3"/>
      <c r="BW19" s="3"/>
    </row>
    <row r="20" spans="1:75">
      <c r="A20" s="1" t="s">
        <v>75</v>
      </c>
      <c r="B20" s="1" t="s">
        <v>76</v>
      </c>
      <c r="C20" s="1" t="s">
        <v>550</v>
      </c>
      <c r="D20" s="1" t="s">
        <v>551</v>
      </c>
      <c r="E20" s="1" t="s">
        <v>552</v>
      </c>
      <c r="F20" s="1" t="s">
        <v>553</v>
      </c>
      <c r="G20" s="1" t="s">
        <v>554</v>
      </c>
      <c r="H20" s="1" t="s">
        <v>555</v>
      </c>
      <c r="I20" s="1" t="s">
        <v>556</v>
      </c>
      <c r="J20" s="1">
        <v>8007575404</v>
      </c>
      <c r="K20" s="1" t="s">
        <v>84</v>
      </c>
      <c r="L20" s="1" t="s">
        <v>557</v>
      </c>
      <c r="M20" s="1" t="s">
        <v>86</v>
      </c>
      <c r="N20" s="1" t="s">
        <v>558</v>
      </c>
      <c r="O20" s="1"/>
      <c r="P20" s="1" t="s">
        <v>185</v>
      </c>
      <c r="Q20" s="1" t="s">
        <v>559</v>
      </c>
      <c r="R20" s="1" t="s">
        <v>560</v>
      </c>
      <c r="S20" s="1">
        <v>9850375404</v>
      </c>
      <c r="T20" s="1" t="s">
        <v>561</v>
      </c>
      <c r="U20" s="1" t="s">
        <v>562</v>
      </c>
      <c r="V20" s="1">
        <v>8007575404</v>
      </c>
      <c r="W20" s="1" t="s">
        <v>328</v>
      </c>
      <c r="X20" s="1" t="s">
        <v>563</v>
      </c>
      <c r="Y20" s="1" t="s">
        <v>564</v>
      </c>
      <c r="Z20" s="1" t="s">
        <v>127</v>
      </c>
      <c r="AA20" s="1" t="s">
        <v>563</v>
      </c>
      <c r="AB20" s="1" t="s">
        <v>564</v>
      </c>
      <c r="AC20" s="1" t="s">
        <v>127</v>
      </c>
      <c r="AD20" s="1">
        <v>8.39</v>
      </c>
      <c r="AE20" s="1" t="s">
        <v>97</v>
      </c>
      <c r="AF20" s="1" t="s">
        <v>565</v>
      </c>
      <c r="AG20" s="1" t="s">
        <v>566</v>
      </c>
      <c r="AH20" s="1" t="s">
        <v>567</v>
      </c>
      <c r="AI20" s="1" t="s">
        <v>131</v>
      </c>
      <c r="AJ20" s="1">
        <v>81.5</v>
      </c>
      <c r="AK20" s="1"/>
      <c r="AL20" s="1" t="s">
        <v>568</v>
      </c>
      <c r="AM20" s="1" t="s">
        <v>569</v>
      </c>
      <c r="AN20" s="1" t="s">
        <v>164</v>
      </c>
      <c r="AO20" s="1" t="s">
        <v>228</v>
      </c>
      <c r="AP20" s="1" t="s">
        <v>106</v>
      </c>
      <c r="AQ20" s="1">
        <v>79.83</v>
      </c>
      <c r="AR20" s="1"/>
      <c r="AS20" s="1"/>
      <c r="AT20" s="1"/>
      <c r="AU20" s="1"/>
      <c r="AV20" s="1"/>
      <c r="AW20" s="1"/>
      <c r="AX20" s="1"/>
      <c r="AY20" s="1" t="s">
        <v>570</v>
      </c>
      <c r="AZ20" s="1" t="s">
        <v>571</v>
      </c>
      <c r="BA20" s="1" t="s">
        <v>167</v>
      </c>
      <c r="BB20" s="1" t="s">
        <v>168</v>
      </c>
      <c r="BC20" s="1" t="s">
        <v>315</v>
      </c>
      <c r="BD20" s="1" t="s">
        <v>572</v>
      </c>
      <c r="BE20" s="1">
        <v>67</v>
      </c>
      <c r="BF20" s="1">
        <v>7.44</v>
      </c>
      <c r="BG20" s="1"/>
      <c r="BH20" s="1"/>
      <c r="BI20" s="1"/>
      <c r="BJ20" s="1"/>
      <c r="BK20" s="1"/>
      <c r="BL20" s="1"/>
      <c r="BM20" s="1"/>
      <c r="BN20" s="1"/>
      <c r="BO20" s="1" t="s">
        <v>573</v>
      </c>
      <c r="BP20" s="1"/>
      <c r="BQ20" s="1"/>
      <c r="BR20" s="1" t="s">
        <v>574</v>
      </c>
      <c r="BS20" s="1">
        <v>30</v>
      </c>
      <c r="BT20" s="1"/>
      <c r="BU20" s="1" t="str">
        <f>HYPERLINK("https://nconnect.nicmar.ac.in/storage/profile/ProfilePhoto_P25709021_821367.jpg","Download")</f>
        <v>0</v>
      </c>
      <c r="BV20" s="3"/>
      <c r="BW20" s="3"/>
    </row>
    <row r="21" spans="1:75">
      <c r="A21" s="1" t="s">
        <v>75</v>
      </c>
      <c r="B21" s="1" t="s">
        <v>76</v>
      </c>
      <c r="C21" s="1" t="s">
        <v>575</v>
      </c>
      <c r="D21" s="1" t="s">
        <v>576</v>
      </c>
      <c r="E21" s="1" t="s">
        <v>577</v>
      </c>
      <c r="F21" s="1" t="s">
        <v>578</v>
      </c>
      <c r="G21" s="1" t="s">
        <v>579</v>
      </c>
      <c r="H21" s="1" t="s">
        <v>580</v>
      </c>
      <c r="I21" s="1" t="s">
        <v>581</v>
      </c>
      <c r="J21" s="1">
        <v>7385769100</v>
      </c>
      <c r="K21" s="1" t="s">
        <v>84</v>
      </c>
      <c r="L21" s="1" t="s">
        <v>582</v>
      </c>
      <c r="M21" s="1" t="s">
        <v>86</v>
      </c>
      <c r="N21" s="1" t="s">
        <v>583</v>
      </c>
      <c r="O21" s="1"/>
      <c r="P21" s="1" t="s">
        <v>185</v>
      </c>
      <c r="Q21" s="1" t="s">
        <v>584</v>
      </c>
      <c r="R21" s="1" t="s">
        <v>577</v>
      </c>
      <c r="S21" s="1">
        <v>9421104486</v>
      </c>
      <c r="T21" s="1" t="s">
        <v>585</v>
      </c>
      <c r="U21" s="1" t="s">
        <v>586</v>
      </c>
      <c r="V21" s="1">
        <v>9421104486</v>
      </c>
      <c r="W21" s="1" t="s">
        <v>124</v>
      </c>
      <c r="X21" s="1" t="s">
        <v>587</v>
      </c>
      <c r="Y21" s="1" t="s">
        <v>477</v>
      </c>
      <c r="Z21" s="1" t="s">
        <v>127</v>
      </c>
      <c r="AA21" s="1" t="s">
        <v>587</v>
      </c>
      <c r="AB21" s="1" t="s">
        <v>477</v>
      </c>
      <c r="AC21" s="1" t="s">
        <v>127</v>
      </c>
      <c r="AD21" s="1">
        <v>8.16</v>
      </c>
      <c r="AE21" s="1" t="s">
        <v>97</v>
      </c>
      <c r="AF21" s="1" t="s">
        <v>588</v>
      </c>
      <c r="AG21" s="1" t="s">
        <v>192</v>
      </c>
      <c r="AH21" s="1" t="s">
        <v>100</v>
      </c>
      <c r="AI21" s="1" t="s">
        <v>101</v>
      </c>
      <c r="AJ21" s="1">
        <v>77.8</v>
      </c>
      <c r="AK21" s="1">
        <v>0</v>
      </c>
      <c r="AL21" s="1" t="s">
        <v>589</v>
      </c>
      <c r="AM21" s="1" t="s">
        <v>192</v>
      </c>
      <c r="AN21" s="1"/>
      <c r="AO21" s="1" t="s">
        <v>102</v>
      </c>
      <c r="AP21" s="1" t="s">
        <v>103</v>
      </c>
      <c r="AQ21" s="1">
        <v>80</v>
      </c>
      <c r="AR21" s="1">
        <v>0</v>
      </c>
      <c r="AS21" s="1"/>
      <c r="AT21" s="1"/>
      <c r="AU21" s="1"/>
      <c r="AV21" s="1"/>
      <c r="AW21" s="1"/>
      <c r="AX21" s="1"/>
      <c r="AY21" s="1" t="s">
        <v>590</v>
      </c>
      <c r="AZ21" s="1" t="s">
        <v>591</v>
      </c>
      <c r="BA21" s="1"/>
      <c r="BB21" s="1"/>
      <c r="BC21" s="1" t="s">
        <v>133</v>
      </c>
      <c r="BD21" s="1" t="s">
        <v>137</v>
      </c>
      <c r="BE21" s="1">
        <v>69.2</v>
      </c>
      <c r="BF21" s="1">
        <v>7.42</v>
      </c>
      <c r="BG21" s="1"/>
      <c r="BH21" s="1"/>
      <c r="BI21" s="1"/>
      <c r="BJ21" s="1"/>
      <c r="BK21" s="1"/>
      <c r="BL21" s="1"/>
      <c r="BM21" s="1"/>
      <c r="BN21" s="1"/>
      <c r="BO21" s="1" t="s">
        <v>486</v>
      </c>
      <c r="BP21" s="1"/>
      <c r="BQ21" s="1"/>
      <c r="BR21" s="1" t="s">
        <v>592</v>
      </c>
      <c r="BS21" s="1">
        <v>21</v>
      </c>
      <c r="BT21" s="1"/>
      <c r="BU21" s="1" t="str">
        <f>HYPERLINK("https://nconnect.nicmar.ac.in/storage/profile/ProfilePhoto_P25709022_892367.jpg","Download")</f>
        <v>0</v>
      </c>
      <c r="BV21" s="3"/>
      <c r="BW21" s="3"/>
    </row>
    <row r="22" spans="1:75">
      <c r="A22" s="1" t="s">
        <v>75</v>
      </c>
      <c r="B22" s="1" t="s">
        <v>76</v>
      </c>
      <c r="C22" s="1" t="s">
        <v>593</v>
      </c>
      <c r="D22" s="1" t="s">
        <v>594</v>
      </c>
      <c r="E22" s="1"/>
      <c r="F22" s="1" t="s">
        <v>595</v>
      </c>
      <c r="G22" s="1" t="s">
        <v>596</v>
      </c>
      <c r="H22" s="1" t="s">
        <v>597</v>
      </c>
      <c r="I22" s="1" t="s">
        <v>598</v>
      </c>
      <c r="J22" s="1">
        <v>8126764214</v>
      </c>
      <c r="K22" s="1" t="s">
        <v>84</v>
      </c>
      <c r="L22" s="1" t="s">
        <v>599</v>
      </c>
      <c r="M22" s="1" t="s">
        <v>86</v>
      </c>
      <c r="N22" s="1" t="s">
        <v>600</v>
      </c>
      <c r="O22" s="1"/>
      <c r="P22" s="1" t="s">
        <v>601</v>
      </c>
      <c r="Q22" s="1" t="s">
        <v>602</v>
      </c>
      <c r="R22" s="1" t="s">
        <v>603</v>
      </c>
      <c r="S22" s="1">
        <v>8937078363</v>
      </c>
      <c r="T22" s="1" t="s">
        <v>604</v>
      </c>
      <c r="U22" s="1" t="s">
        <v>605</v>
      </c>
      <c r="V22" s="1">
        <v>9917170107</v>
      </c>
      <c r="W22" s="1" t="s">
        <v>328</v>
      </c>
      <c r="X22" s="1" t="s">
        <v>606</v>
      </c>
      <c r="Y22" s="1" t="s">
        <v>607</v>
      </c>
      <c r="Z22" s="1" t="s">
        <v>356</v>
      </c>
      <c r="AA22" s="1" t="s">
        <v>606</v>
      </c>
      <c r="AB22" s="1" t="s">
        <v>607</v>
      </c>
      <c r="AC22" s="1" t="s">
        <v>356</v>
      </c>
      <c r="AD22" s="1">
        <v>9.26</v>
      </c>
      <c r="AE22" s="1" t="s">
        <v>97</v>
      </c>
      <c r="AF22" s="1" t="s">
        <v>608</v>
      </c>
      <c r="AG22" s="1" t="s">
        <v>609</v>
      </c>
      <c r="AH22" s="1" t="s">
        <v>255</v>
      </c>
      <c r="AI22" s="1" t="s">
        <v>161</v>
      </c>
      <c r="AJ22" s="1">
        <v>95</v>
      </c>
      <c r="AK22" s="1">
        <v>10</v>
      </c>
      <c r="AL22" s="1" t="s">
        <v>608</v>
      </c>
      <c r="AM22" s="1" t="s">
        <v>609</v>
      </c>
      <c r="AN22" s="1"/>
      <c r="AO22" s="1" t="s">
        <v>130</v>
      </c>
      <c r="AP22" s="1" t="s">
        <v>131</v>
      </c>
      <c r="AQ22" s="1">
        <v>89</v>
      </c>
      <c r="AR22" s="1"/>
      <c r="AS22" s="1"/>
      <c r="AT22" s="1"/>
      <c r="AU22" s="1"/>
      <c r="AV22" s="1"/>
      <c r="AW22" s="1"/>
      <c r="AX22" s="1"/>
      <c r="AY22" s="1" t="s">
        <v>610</v>
      </c>
      <c r="AZ22" s="1" t="s">
        <v>611</v>
      </c>
      <c r="BA22" s="1"/>
      <c r="BB22" s="1"/>
      <c r="BC22" s="1" t="s">
        <v>612</v>
      </c>
      <c r="BD22" s="1" t="s">
        <v>170</v>
      </c>
      <c r="BE22" s="1">
        <v>83.45</v>
      </c>
      <c r="BF22" s="1">
        <v>8.34</v>
      </c>
      <c r="BG22" s="1"/>
      <c r="BH22" s="1"/>
      <c r="BI22" s="1"/>
      <c r="BJ22" s="1"/>
      <c r="BK22" s="1"/>
      <c r="BL22" s="1"/>
      <c r="BM22" s="1"/>
      <c r="BN22" s="1"/>
      <c r="BO22" s="1" t="s">
        <v>613</v>
      </c>
      <c r="BP22" s="1" t="s">
        <v>614</v>
      </c>
      <c r="BQ22" s="1" t="s">
        <v>615</v>
      </c>
      <c r="BR22" s="1" t="s">
        <v>616</v>
      </c>
      <c r="BS22" s="1">
        <v>30</v>
      </c>
      <c r="BT22" s="1"/>
      <c r="BU22" s="1" t="str">
        <f>HYPERLINK("https://nconnect.nicmar.ac.in/storage/profile/ProfilePhoto_P25709023_316758.jpg","Download")</f>
        <v>0</v>
      </c>
      <c r="BV22" s="3"/>
      <c r="BW22" s="3"/>
    </row>
    <row r="23" spans="1:75">
      <c r="A23" s="1" t="s">
        <v>75</v>
      </c>
      <c r="B23" s="1" t="s">
        <v>76</v>
      </c>
      <c r="C23" s="1" t="s">
        <v>617</v>
      </c>
      <c r="D23" s="1" t="s">
        <v>618</v>
      </c>
      <c r="E23" s="1"/>
      <c r="F23" s="1" t="s">
        <v>619</v>
      </c>
      <c r="G23" s="1" t="s">
        <v>620</v>
      </c>
      <c r="H23" s="1" t="s">
        <v>621</v>
      </c>
      <c r="I23" s="1" t="s">
        <v>622</v>
      </c>
      <c r="J23" s="1">
        <v>8220058149</v>
      </c>
      <c r="K23" s="1" t="s">
        <v>84</v>
      </c>
      <c r="L23" s="1" t="s">
        <v>623</v>
      </c>
      <c r="M23" s="1" t="s">
        <v>86</v>
      </c>
      <c r="N23" s="1" t="s">
        <v>624</v>
      </c>
      <c r="O23" s="1"/>
      <c r="P23" s="1" t="s">
        <v>88</v>
      </c>
      <c r="Q23" s="1" t="s">
        <v>625</v>
      </c>
      <c r="R23" s="1" t="s">
        <v>626</v>
      </c>
      <c r="S23" s="1">
        <v>8220058148</v>
      </c>
      <c r="T23" s="1" t="s">
        <v>627</v>
      </c>
      <c r="U23" s="1" t="s">
        <v>628</v>
      </c>
      <c r="V23" s="1">
        <v>9944623571</v>
      </c>
      <c r="W23" s="1" t="s">
        <v>629</v>
      </c>
      <c r="X23" s="1" t="s">
        <v>630</v>
      </c>
      <c r="Y23" s="1" t="s">
        <v>631</v>
      </c>
      <c r="Z23" s="1" t="s">
        <v>408</v>
      </c>
      <c r="AA23" s="1" t="s">
        <v>630</v>
      </c>
      <c r="AB23" s="1" t="s">
        <v>631</v>
      </c>
      <c r="AC23" s="1" t="s">
        <v>408</v>
      </c>
      <c r="AD23" s="1">
        <v>9.55</v>
      </c>
      <c r="AE23" s="1" t="s">
        <v>97</v>
      </c>
      <c r="AF23" s="1" t="s">
        <v>632</v>
      </c>
      <c r="AG23" s="1" t="s">
        <v>633</v>
      </c>
      <c r="AH23" s="1" t="s">
        <v>634</v>
      </c>
      <c r="AI23" s="1" t="s">
        <v>197</v>
      </c>
      <c r="AJ23" s="1">
        <v>79</v>
      </c>
      <c r="AK23" s="1">
        <v>0</v>
      </c>
      <c r="AL23" s="1" t="s">
        <v>635</v>
      </c>
      <c r="AM23" s="1" t="s">
        <v>633</v>
      </c>
      <c r="AN23" s="1"/>
      <c r="AO23" s="1" t="s">
        <v>636</v>
      </c>
      <c r="AP23" s="1" t="s">
        <v>612</v>
      </c>
      <c r="AQ23" s="1">
        <v>86.4</v>
      </c>
      <c r="AR23" s="1">
        <v>0</v>
      </c>
      <c r="AS23" s="1"/>
      <c r="AT23" s="1"/>
      <c r="AU23" s="1"/>
      <c r="AV23" s="1"/>
      <c r="AW23" s="1"/>
      <c r="AX23" s="1"/>
      <c r="AY23" s="1" t="s">
        <v>637</v>
      </c>
      <c r="AZ23" s="1" t="s">
        <v>638</v>
      </c>
      <c r="BA23" s="1"/>
      <c r="BB23" s="1"/>
      <c r="BC23" s="1" t="s">
        <v>169</v>
      </c>
      <c r="BD23" s="1" t="s">
        <v>639</v>
      </c>
      <c r="BE23" s="1">
        <v>80.4</v>
      </c>
      <c r="BF23" s="1">
        <v>8.04</v>
      </c>
      <c r="BG23" s="1"/>
      <c r="BH23" s="1"/>
      <c r="BI23" s="1"/>
      <c r="BJ23" s="1"/>
      <c r="BK23" s="1"/>
      <c r="BL23" s="1"/>
      <c r="BM23" s="1"/>
      <c r="BN23" s="1"/>
      <c r="BO23" s="1" t="s">
        <v>640</v>
      </c>
      <c r="BP23" s="1"/>
      <c r="BQ23" s="1"/>
      <c r="BR23" s="1" t="s">
        <v>641</v>
      </c>
      <c r="BS23" s="1">
        <v>13</v>
      </c>
      <c r="BT23" s="1" t="s">
        <v>642</v>
      </c>
      <c r="BU23" s="1" t="str">
        <f>HYPERLINK("https://nconnect.nicmar.ac.in/storage/profile/ProfilePhoto_P25709024_938615.jpg","Download")</f>
        <v>0</v>
      </c>
      <c r="BV23" s="3"/>
      <c r="BW23" s="3"/>
    </row>
    <row r="24" spans="1:75">
      <c r="A24" s="1" t="s">
        <v>75</v>
      </c>
      <c r="B24" s="1" t="s">
        <v>76</v>
      </c>
      <c r="C24" s="1" t="s">
        <v>643</v>
      </c>
      <c r="D24" s="1" t="s">
        <v>644</v>
      </c>
      <c r="E24" s="1"/>
      <c r="F24" s="1" t="s">
        <v>645</v>
      </c>
      <c r="G24" s="1" t="s">
        <v>646</v>
      </c>
      <c r="H24" s="1" t="s">
        <v>647</v>
      </c>
      <c r="I24" s="1" t="s">
        <v>648</v>
      </c>
      <c r="J24" s="1">
        <v>7799367768</v>
      </c>
      <c r="K24" s="1" t="s">
        <v>84</v>
      </c>
      <c r="L24" s="1" t="s">
        <v>649</v>
      </c>
      <c r="M24" s="1" t="s">
        <v>86</v>
      </c>
      <c r="N24" s="1" t="s">
        <v>650</v>
      </c>
      <c r="O24" s="1"/>
      <c r="P24" s="1" t="s">
        <v>88</v>
      </c>
      <c r="Q24" s="1" t="s">
        <v>651</v>
      </c>
      <c r="R24" s="1" t="s">
        <v>652</v>
      </c>
      <c r="S24" s="1">
        <v>9912420537</v>
      </c>
      <c r="T24" s="1" t="s">
        <v>653</v>
      </c>
      <c r="U24" s="1" t="s">
        <v>654</v>
      </c>
      <c r="V24" s="1">
        <v>8142445257</v>
      </c>
      <c r="W24" s="1" t="s">
        <v>328</v>
      </c>
      <c r="X24" s="1" t="s">
        <v>655</v>
      </c>
      <c r="Y24" s="1" t="s">
        <v>656</v>
      </c>
      <c r="Z24" s="1" t="s">
        <v>279</v>
      </c>
      <c r="AA24" s="1" t="s">
        <v>655</v>
      </c>
      <c r="AB24" s="1" t="s">
        <v>656</v>
      </c>
      <c r="AC24" s="1" t="s">
        <v>279</v>
      </c>
      <c r="AD24" s="1">
        <v>9.82</v>
      </c>
      <c r="AE24" s="1" t="s">
        <v>97</v>
      </c>
      <c r="AF24" s="1" t="s">
        <v>657</v>
      </c>
      <c r="AG24" s="1" t="s">
        <v>281</v>
      </c>
      <c r="AH24" s="1" t="s">
        <v>161</v>
      </c>
      <c r="AI24" s="1" t="s">
        <v>225</v>
      </c>
      <c r="AJ24" s="1">
        <v>100</v>
      </c>
      <c r="AK24" s="1">
        <v>10</v>
      </c>
      <c r="AL24" s="1"/>
      <c r="AM24" s="1"/>
      <c r="AN24" s="1"/>
      <c r="AO24" s="1"/>
      <c r="AP24" s="1"/>
      <c r="AQ24" s="1"/>
      <c r="AR24" s="1"/>
      <c r="AS24" s="1" t="s">
        <v>282</v>
      </c>
      <c r="AT24" s="1" t="s">
        <v>658</v>
      </c>
      <c r="AU24" s="1" t="s">
        <v>200</v>
      </c>
      <c r="AV24" s="1" t="s">
        <v>659</v>
      </c>
      <c r="AW24" s="1">
        <v>95.11</v>
      </c>
      <c r="AX24" s="1">
        <v>0</v>
      </c>
      <c r="AY24" s="1" t="s">
        <v>285</v>
      </c>
      <c r="AZ24" s="1" t="s">
        <v>660</v>
      </c>
      <c r="BA24" s="1" t="s">
        <v>167</v>
      </c>
      <c r="BB24" s="1" t="s">
        <v>168</v>
      </c>
      <c r="BC24" s="1" t="s">
        <v>414</v>
      </c>
      <c r="BD24" s="1" t="s">
        <v>661</v>
      </c>
      <c r="BE24" s="1">
        <v>74.6</v>
      </c>
      <c r="BF24" s="1">
        <v>8.21</v>
      </c>
      <c r="BG24" s="1"/>
      <c r="BH24" s="1"/>
      <c r="BI24" s="1"/>
      <c r="BJ24" s="1"/>
      <c r="BK24" s="1"/>
      <c r="BL24" s="1"/>
      <c r="BM24" s="1"/>
      <c r="BN24" s="1"/>
      <c r="BO24" s="1" t="s">
        <v>662</v>
      </c>
      <c r="BP24" s="1"/>
      <c r="BQ24" s="1"/>
      <c r="BR24" s="1" t="s">
        <v>663</v>
      </c>
      <c r="BS24" s="1">
        <v>25</v>
      </c>
      <c r="BT24" s="1" t="s">
        <v>664</v>
      </c>
      <c r="BU24" s="1" t="str">
        <f>HYPERLINK("https://nconnect.nicmar.ac.in/storage/profile/ProfilePhoto_P25709025_158472.jpg","Download")</f>
        <v>0</v>
      </c>
      <c r="BV24" s="3"/>
      <c r="BW24" s="3"/>
    </row>
    <row r="25" spans="1:75">
      <c r="A25" s="1" t="s">
        <v>75</v>
      </c>
      <c r="B25" s="1" t="s">
        <v>76</v>
      </c>
      <c r="C25" s="1" t="s">
        <v>665</v>
      </c>
      <c r="D25" s="1" t="s">
        <v>666</v>
      </c>
      <c r="E25" s="1" t="s">
        <v>667</v>
      </c>
      <c r="F25" s="1" t="s">
        <v>668</v>
      </c>
      <c r="G25" s="1" t="s">
        <v>669</v>
      </c>
      <c r="H25" s="1" t="s">
        <v>670</v>
      </c>
      <c r="I25" s="1" t="s">
        <v>671</v>
      </c>
      <c r="J25" s="1">
        <v>9372006658</v>
      </c>
      <c r="K25" s="1" t="s">
        <v>84</v>
      </c>
      <c r="L25" s="1" t="s">
        <v>672</v>
      </c>
      <c r="M25" s="1" t="s">
        <v>86</v>
      </c>
      <c r="N25" s="1" t="s">
        <v>673</v>
      </c>
      <c r="O25" s="1"/>
      <c r="P25" s="1" t="s">
        <v>88</v>
      </c>
      <c r="Q25" s="1" t="s">
        <v>674</v>
      </c>
      <c r="R25" s="1" t="s">
        <v>667</v>
      </c>
      <c r="S25" s="1">
        <v>9967356201</v>
      </c>
      <c r="T25" s="1" t="s">
        <v>675</v>
      </c>
      <c r="U25" s="1" t="s">
        <v>676</v>
      </c>
      <c r="V25" s="1">
        <v>8369226508</v>
      </c>
      <c r="W25" s="1" t="s">
        <v>124</v>
      </c>
      <c r="X25" s="1" t="s">
        <v>677</v>
      </c>
      <c r="Y25" s="1" t="s">
        <v>678</v>
      </c>
      <c r="Z25" s="1" t="s">
        <v>127</v>
      </c>
      <c r="AA25" s="1" t="s">
        <v>679</v>
      </c>
      <c r="AB25" s="1" t="s">
        <v>501</v>
      </c>
      <c r="AC25" s="1" t="s">
        <v>127</v>
      </c>
      <c r="AD25" s="1">
        <v>9.71</v>
      </c>
      <c r="AE25" s="1" t="s">
        <v>97</v>
      </c>
      <c r="AF25" s="1" t="s">
        <v>680</v>
      </c>
      <c r="AG25" s="1" t="s">
        <v>681</v>
      </c>
      <c r="AH25" s="1" t="s">
        <v>100</v>
      </c>
      <c r="AI25" s="1" t="s">
        <v>101</v>
      </c>
      <c r="AJ25" s="1">
        <v>69.4</v>
      </c>
      <c r="AK25" s="1"/>
      <c r="AL25" s="1" t="s">
        <v>682</v>
      </c>
      <c r="AM25" s="1" t="s">
        <v>681</v>
      </c>
      <c r="AN25" s="1"/>
      <c r="AO25" s="1" t="s">
        <v>102</v>
      </c>
      <c r="AP25" s="1" t="s">
        <v>483</v>
      </c>
      <c r="AQ25" s="1">
        <v>70.83</v>
      </c>
      <c r="AR25" s="1"/>
      <c r="AS25" s="1"/>
      <c r="AT25" s="1"/>
      <c r="AU25" s="1"/>
      <c r="AV25" s="1"/>
      <c r="AW25" s="1"/>
      <c r="AX25" s="1"/>
      <c r="AY25" s="1" t="s">
        <v>505</v>
      </c>
      <c r="AZ25" s="1" t="s">
        <v>683</v>
      </c>
      <c r="BA25" s="1"/>
      <c r="BB25" s="1"/>
      <c r="BC25" s="1" t="s">
        <v>315</v>
      </c>
      <c r="BD25" s="1" t="s">
        <v>337</v>
      </c>
      <c r="BE25" s="1">
        <v>75.32</v>
      </c>
      <c r="BF25" s="1">
        <v>8.36</v>
      </c>
      <c r="BG25" s="1"/>
      <c r="BH25" s="1"/>
      <c r="BI25" s="1"/>
      <c r="BJ25" s="1"/>
      <c r="BK25" s="1"/>
      <c r="BL25" s="1"/>
      <c r="BM25" s="1"/>
      <c r="BN25" s="1"/>
      <c r="BO25" s="1" t="s">
        <v>684</v>
      </c>
      <c r="BP25" s="1"/>
      <c r="BQ25" s="1"/>
      <c r="BR25" s="1" t="s">
        <v>685</v>
      </c>
      <c r="BS25" s="1">
        <v>13</v>
      </c>
      <c r="BT25" s="1" t="s">
        <v>686</v>
      </c>
      <c r="BU25" s="1" t="str">
        <f>HYPERLINK("https://nconnect.nicmar.ac.in/storage/profile/ProfilePhoto_P25709026_328947.jpg","Download")</f>
        <v>0</v>
      </c>
      <c r="BV25" s="3"/>
      <c r="BW25" s="3"/>
    </row>
    <row r="26" spans="1:75">
      <c r="A26" s="1" t="s">
        <v>75</v>
      </c>
      <c r="B26" s="1" t="s">
        <v>76</v>
      </c>
      <c r="C26" s="1" t="s">
        <v>687</v>
      </c>
      <c r="D26" s="1" t="s">
        <v>688</v>
      </c>
      <c r="E26" s="1" t="s">
        <v>689</v>
      </c>
      <c r="F26" s="1" t="s">
        <v>690</v>
      </c>
      <c r="G26" s="1" t="s">
        <v>691</v>
      </c>
      <c r="H26" s="1" t="s">
        <v>692</v>
      </c>
      <c r="I26" s="1" t="s">
        <v>693</v>
      </c>
      <c r="J26" s="1">
        <v>8291158180</v>
      </c>
      <c r="K26" s="1" t="s">
        <v>84</v>
      </c>
      <c r="L26" s="1" t="s">
        <v>694</v>
      </c>
      <c r="M26" s="1" t="s">
        <v>86</v>
      </c>
      <c r="N26" s="1" t="s">
        <v>695</v>
      </c>
      <c r="O26" s="1"/>
      <c r="P26" s="1" t="s">
        <v>185</v>
      </c>
      <c r="Q26" s="1" t="s">
        <v>696</v>
      </c>
      <c r="R26" s="1" t="s">
        <v>697</v>
      </c>
      <c r="S26" s="1">
        <v>9819218285</v>
      </c>
      <c r="T26" s="1" t="s">
        <v>698</v>
      </c>
      <c r="U26" s="1" t="s">
        <v>699</v>
      </c>
      <c r="V26" s="1">
        <v>9833550129</v>
      </c>
      <c r="W26" s="1" t="s">
        <v>124</v>
      </c>
      <c r="X26" s="1" t="s">
        <v>700</v>
      </c>
      <c r="Y26" s="1" t="s">
        <v>190</v>
      </c>
      <c r="Z26" s="1" t="s">
        <v>127</v>
      </c>
      <c r="AA26" s="1" t="s">
        <v>700</v>
      </c>
      <c r="AB26" s="1" t="s">
        <v>190</v>
      </c>
      <c r="AC26" s="1" t="s">
        <v>127</v>
      </c>
      <c r="AD26" s="1">
        <v>8.71</v>
      </c>
      <c r="AE26" s="1" t="s">
        <v>97</v>
      </c>
      <c r="AF26" s="1" t="s">
        <v>701</v>
      </c>
      <c r="AG26" s="1" t="s">
        <v>192</v>
      </c>
      <c r="AH26" s="1" t="s">
        <v>702</v>
      </c>
      <c r="AI26" s="1" t="s">
        <v>228</v>
      </c>
      <c r="AJ26" s="1">
        <v>63.2</v>
      </c>
      <c r="AK26" s="1"/>
      <c r="AL26" s="1" t="s">
        <v>703</v>
      </c>
      <c r="AM26" s="1" t="s">
        <v>192</v>
      </c>
      <c r="AN26" s="1"/>
      <c r="AO26" s="1" t="s">
        <v>704</v>
      </c>
      <c r="AP26" s="1" t="s">
        <v>103</v>
      </c>
      <c r="AQ26" s="1">
        <v>70.5</v>
      </c>
      <c r="AR26" s="1"/>
      <c r="AS26" s="1"/>
      <c r="AT26" s="1"/>
      <c r="AU26" s="1"/>
      <c r="AV26" s="1"/>
      <c r="AW26" s="1"/>
      <c r="AX26" s="1"/>
      <c r="AY26" s="1" t="s">
        <v>705</v>
      </c>
      <c r="AZ26" s="1" t="s">
        <v>706</v>
      </c>
      <c r="BA26" s="1"/>
      <c r="BB26" s="1"/>
      <c r="BC26" s="1" t="s">
        <v>315</v>
      </c>
      <c r="BD26" s="1" t="s">
        <v>231</v>
      </c>
      <c r="BE26" s="1">
        <v>62.94</v>
      </c>
      <c r="BF26" s="1">
        <v>6.79</v>
      </c>
      <c r="BG26" s="1"/>
      <c r="BH26" s="1"/>
      <c r="BI26" s="1"/>
      <c r="BJ26" s="1"/>
      <c r="BK26" s="1"/>
      <c r="BL26" s="1"/>
      <c r="BM26" s="1"/>
      <c r="BN26" s="1"/>
      <c r="BO26" s="1" t="s">
        <v>232</v>
      </c>
      <c r="BP26" s="1"/>
      <c r="BQ26" s="1"/>
      <c r="BR26" s="1" t="s">
        <v>707</v>
      </c>
      <c r="BS26" s="1"/>
      <c r="BT26" s="1"/>
      <c r="BU26" s="1" t="str">
        <f>HYPERLINK("https://nconnect.nicmar.ac.in/storage/profile/ProfilePhoto_P25709027_248591.jpg","Download")</f>
        <v>0</v>
      </c>
      <c r="BV26" s="3"/>
      <c r="BW26" s="3"/>
    </row>
    <row r="27" spans="1:75">
      <c r="A27" s="1" t="s">
        <v>75</v>
      </c>
      <c r="B27" s="1" t="s">
        <v>76</v>
      </c>
      <c r="C27" s="1" t="s">
        <v>708</v>
      </c>
      <c r="D27" s="1" t="s">
        <v>709</v>
      </c>
      <c r="E27" s="1"/>
      <c r="F27" s="1" t="s">
        <v>710</v>
      </c>
      <c r="G27" s="1" t="s">
        <v>711</v>
      </c>
      <c r="H27" s="1" t="s">
        <v>712</v>
      </c>
      <c r="I27" s="1" t="s">
        <v>713</v>
      </c>
      <c r="J27" s="1">
        <v>7349301686</v>
      </c>
      <c r="K27" s="1" t="s">
        <v>84</v>
      </c>
      <c r="L27" s="1" t="s">
        <v>714</v>
      </c>
      <c r="M27" s="1" t="s">
        <v>86</v>
      </c>
      <c r="N27" s="1" t="s">
        <v>514</v>
      </c>
      <c r="O27" s="1" t="s">
        <v>715</v>
      </c>
      <c r="P27" s="1" t="s">
        <v>88</v>
      </c>
      <c r="Q27" s="1" t="s">
        <v>716</v>
      </c>
      <c r="R27" s="1" t="s">
        <v>717</v>
      </c>
      <c r="S27" s="1">
        <v>9964048144</v>
      </c>
      <c r="T27" s="1" t="s">
        <v>604</v>
      </c>
      <c r="U27" s="1" t="s">
        <v>718</v>
      </c>
      <c r="V27" s="1">
        <v>9535542034</v>
      </c>
      <c r="W27" s="1" t="s">
        <v>328</v>
      </c>
      <c r="X27" s="1" t="s">
        <v>719</v>
      </c>
      <c r="Y27" s="1" t="s">
        <v>720</v>
      </c>
      <c r="Z27" s="1" t="s">
        <v>386</v>
      </c>
      <c r="AA27" s="1" t="s">
        <v>719</v>
      </c>
      <c r="AB27" s="1" t="s">
        <v>720</v>
      </c>
      <c r="AC27" s="1" t="s">
        <v>386</v>
      </c>
      <c r="AD27" s="1">
        <v>8.24</v>
      </c>
      <c r="AE27" s="1" t="s">
        <v>97</v>
      </c>
      <c r="AF27" s="1" t="s">
        <v>721</v>
      </c>
      <c r="AG27" s="1" t="s">
        <v>722</v>
      </c>
      <c r="AH27" s="1" t="s">
        <v>702</v>
      </c>
      <c r="AI27" s="1" t="s">
        <v>196</v>
      </c>
      <c r="AJ27" s="1">
        <v>81.28</v>
      </c>
      <c r="AK27" s="1"/>
      <c r="AL27" s="1"/>
      <c r="AM27" s="1"/>
      <c r="AN27" s="1"/>
      <c r="AO27" s="1"/>
      <c r="AP27" s="1"/>
      <c r="AQ27" s="1"/>
      <c r="AR27" s="1"/>
      <c r="AS27" s="1" t="s">
        <v>723</v>
      </c>
      <c r="AT27" s="1" t="s">
        <v>724</v>
      </c>
      <c r="AU27" s="1" t="s">
        <v>725</v>
      </c>
      <c r="AV27" s="1" t="s">
        <v>726</v>
      </c>
      <c r="AW27" s="1">
        <v>70.66</v>
      </c>
      <c r="AX27" s="1"/>
      <c r="AY27" s="1" t="s">
        <v>727</v>
      </c>
      <c r="AZ27" s="1" t="s">
        <v>728</v>
      </c>
      <c r="BA27" s="1"/>
      <c r="BB27" s="1"/>
      <c r="BC27" s="1" t="s">
        <v>729</v>
      </c>
      <c r="BD27" s="1" t="s">
        <v>730</v>
      </c>
      <c r="BE27" s="1">
        <v>75.27</v>
      </c>
      <c r="BF27" s="1">
        <v>8.27</v>
      </c>
      <c r="BG27" s="1"/>
      <c r="BH27" s="1"/>
      <c r="BI27" s="1"/>
      <c r="BJ27" s="1"/>
      <c r="BK27" s="1"/>
      <c r="BL27" s="1"/>
      <c r="BM27" s="1"/>
      <c r="BN27" s="1"/>
      <c r="BO27" s="1" t="s">
        <v>731</v>
      </c>
      <c r="BP27" s="1"/>
      <c r="BQ27" s="1"/>
      <c r="BR27" s="1" t="s">
        <v>732</v>
      </c>
      <c r="BS27" s="1">
        <v>13</v>
      </c>
      <c r="BT27" s="1" t="s">
        <v>733</v>
      </c>
      <c r="BU27" s="1" t="str">
        <f>HYPERLINK("https://nconnect.nicmar.ac.in/storage/profile/ProfilePhoto_P25709028_672315.jpg","Download")</f>
        <v>0</v>
      </c>
      <c r="BV27" s="3"/>
      <c r="BW27" s="3"/>
    </row>
    <row r="28" spans="1:75">
      <c r="A28" s="1" t="s">
        <v>75</v>
      </c>
      <c r="B28" s="1" t="s">
        <v>76</v>
      </c>
      <c r="C28" s="1" t="s">
        <v>734</v>
      </c>
      <c r="D28" s="1" t="s">
        <v>735</v>
      </c>
      <c r="E28" s="1" t="s">
        <v>736</v>
      </c>
      <c r="F28" s="1" t="s">
        <v>737</v>
      </c>
      <c r="G28" s="1" t="s">
        <v>738</v>
      </c>
      <c r="H28" s="1" t="s">
        <v>739</v>
      </c>
      <c r="I28" s="1" t="s">
        <v>740</v>
      </c>
      <c r="J28" s="1">
        <v>9731285494</v>
      </c>
      <c r="K28" s="1" t="s">
        <v>84</v>
      </c>
      <c r="L28" s="1" t="s">
        <v>741</v>
      </c>
      <c r="M28" s="1" t="s">
        <v>86</v>
      </c>
      <c r="N28" s="1" t="s">
        <v>742</v>
      </c>
      <c r="O28" s="1" t="s">
        <v>743</v>
      </c>
      <c r="P28" s="1" t="s">
        <v>88</v>
      </c>
      <c r="Q28" s="1" t="s">
        <v>744</v>
      </c>
      <c r="R28" s="1" t="s">
        <v>745</v>
      </c>
      <c r="S28" s="1">
        <v>9620192118</v>
      </c>
      <c r="T28" s="1" t="s">
        <v>746</v>
      </c>
      <c r="U28" s="1" t="s">
        <v>747</v>
      </c>
      <c r="V28" s="1">
        <v>9901071244</v>
      </c>
      <c r="W28" s="1" t="s">
        <v>328</v>
      </c>
      <c r="X28" s="1" t="s">
        <v>748</v>
      </c>
      <c r="Y28" s="1" t="s">
        <v>749</v>
      </c>
      <c r="Z28" s="1" t="s">
        <v>386</v>
      </c>
      <c r="AA28" s="1" t="s">
        <v>748</v>
      </c>
      <c r="AB28" s="1" t="s">
        <v>749</v>
      </c>
      <c r="AC28" s="1" t="s">
        <v>386</v>
      </c>
      <c r="AD28" s="1">
        <v>7.63</v>
      </c>
      <c r="AE28" s="1" t="s">
        <v>97</v>
      </c>
      <c r="AF28" s="1" t="s">
        <v>750</v>
      </c>
      <c r="AG28" s="1" t="s">
        <v>751</v>
      </c>
      <c r="AH28" s="1" t="s">
        <v>100</v>
      </c>
      <c r="AI28" s="1" t="s">
        <v>636</v>
      </c>
      <c r="AJ28" s="1">
        <v>76</v>
      </c>
      <c r="AK28" s="1"/>
      <c r="AL28" s="1" t="s">
        <v>752</v>
      </c>
      <c r="AM28" s="1" t="s">
        <v>753</v>
      </c>
      <c r="AN28" s="1"/>
      <c r="AO28" s="1" t="s">
        <v>228</v>
      </c>
      <c r="AP28" s="1" t="s">
        <v>229</v>
      </c>
      <c r="AQ28" s="1">
        <v>75.5</v>
      </c>
      <c r="AR28" s="1"/>
      <c r="AS28" s="1"/>
      <c r="AT28" s="1"/>
      <c r="AU28" s="1"/>
      <c r="AV28" s="1"/>
      <c r="AW28" s="1"/>
      <c r="AX28" s="1"/>
      <c r="AY28" s="1" t="s">
        <v>754</v>
      </c>
      <c r="AZ28" s="1" t="s">
        <v>753</v>
      </c>
      <c r="BA28" s="1"/>
      <c r="BB28" s="1"/>
      <c r="BC28" s="1" t="s">
        <v>315</v>
      </c>
      <c r="BD28" s="1" t="s">
        <v>337</v>
      </c>
      <c r="BE28" s="1">
        <v>73.9</v>
      </c>
      <c r="BF28" s="1">
        <v>7.39</v>
      </c>
      <c r="BG28" s="1"/>
      <c r="BH28" s="1"/>
      <c r="BI28" s="1"/>
      <c r="BJ28" s="1"/>
      <c r="BK28" s="1"/>
      <c r="BL28" s="1"/>
      <c r="BM28" s="1"/>
      <c r="BN28" s="1"/>
      <c r="BO28" s="1" t="s">
        <v>755</v>
      </c>
      <c r="BP28" s="1"/>
      <c r="BQ28" s="1"/>
      <c r="BR28" s="1" t="s">
        <v>756</v>
      </c>
      <c r="BS28" s="1">
        <v>20</v>
      </c>
      <c r="BT28" s="1" t="s">
        <v>757</v>
      </c>
      <c r="BU28" s="1" t="str">
        <f>HYPERLINK("https://nconnect.nicmar.ac.in/storage/profile/ProfilePhoto_P25709029_692415.jpg","Download")</f>
        <v>0</v>
      </c>
      <c r="BV28" s="3"/>
      <c r="BW28" s="3"/>
    </row>
    <row r="29" spans="1:75">
      <c r="A29" s="1" t="s">
        <v>75</v>
      </c>
      <c r="B29" s="1" t="s">
        <v>76</v>
      </c>
      <c r="C29" s="1" t="s">
        <v>758</v>
      </c>
      <c r="D29" s="1" t="s">
        <v>759</v>
      </c>
      <c r="E29" s="1" t="s">
        <v>760</v>
      </c>
      <c r="F29" s="1" t="s">
        <v>761</v>
      </c>
      <c r="G29" s="1" t="s">
        <v>762</v>
      </c>
      <c r="H29" s="1" t="s">
        <v>763</v>
      </c>
      <c r="I29" s="1" t="s">
        <v>764</v>
      </c>
      <c r="J29" s="1">
        <v>7666250560</v>
      </c>
      <c r="K29" s="1" t="s">
        <v>84</v>
      </c>
      <c r="L29" s="1" t="s">
        <v>765</v>
      </c>
      <c r="M29" s="1" t="s">
        <v>86</v>
      </c>
      <c r="N29" s="1" t="s">
        <v>583</v>
      </c>
      <c r="O29" s="1" t="s">
        <v>766</v>
      </c>
      <c r="P29" s="1" t="s">
        <v>88</v>
      </c>
      <c r="Q29" s="1" t="s">
        <v>767</v>
      </c>
      <c r="R29" s="1" t="s">
        <v>761</v>
      </c>
      <c r="S29" s="1">
        <v>9822118439</v>
      </c>
      <c r="T29" s="1" t="s">
        <v>604</v>
      </c>
      <c r="U29" s="1" t="s">
        <v>768</v>
      </c>
      <c r="V29" s="1">
        <v>7020595253</v>
      </c>
      <c r="W29" s="1" t="s">
        <v>124</v>
      </c>
      <c r="X29" s="1" t="s">
        <v>769</v>
      </c>
      <c r="Y29" s="1" t="s">
        <v>770</v>
      </c>
      <c r="Z29" s="1" t="s">
        <v>127</v>
      </c>
      <c r="AA29" s="1" t="s">
        <v>769</v>
      </c>
      <c r="AB29" s="1" t="s">
        <v>770</v>
      </c>
      <c r="AC29" s="1" t="s">
        <v>127</v>
      </c>
      <c r="AD29" s="1">
        <v>9.05</v>
      </c>
      <c r="AE29" s="1" t="s">
        <v>97</v>
      </c>
      <c r="AF29" s="1" t="s">
        <v>771</v>
      </c>
      <c r="AG29" s="1" t="s">
        <v>772</v>
      </c>
      <c r="AH29" s="1" t="s">
        <v>100</v>
      </c>
      <c r="AI29" s="1" t="s">
        <v>101</v>
      </c>
      <c r="AJ29" s="1">
        <v>60.6</v>
      </c>
      <c r="AK29" s="1"/>
      <c r="AL29" s="1"/>
      <c r="AM29" s="1"/>
      <c r="AN29" s="1"/>
      <c r="AO29" s="1"/>
      <c r="AP29" s="1"/>
      <c r="AQ29" s="1"/>
      <c r="AR29" s="1"/>
      <c r="AS29" s="1" t="s">
        <v>723</v>
      </c>
      <c r="AT29" s="1" t="s">
        <v>773</v>
      </c>
      <c r="AU29" s="1" t="s">
        <v>704</v>
      </c>
      <c r="AV29" s="1" t="s">
        <v>774</v>
      </c>
      <c r="AW29" s="1">
        <v>83.16</v>
      </c>
      <c r="AX29" s="1"/>
      <c r="AY29" s="1" t="s">
        <v>505</v>
      </c>
      <c r="AZ29" s="1" t="s">
        <v>775</v>
      </c>
      <c r="BA29" s="1" t="s">
        <v>167</v>
      </c>
      <c r="BB29" s="1" t="s">
        <v>168</v>
      </c>
      <c r="BC29" s="1" t="s">
        <v>201</v>
      </c>
      <c r="BD29" s="1" t="s">
        <v>137</v>
      </c>
      <c r="BE29" s="1">
        <v>72.5</v>
      </c>
      <c r="BF29" s="1"/>
      <c r="BG29" s="1"/>
      <c r="BH29" s="1"/>
      <c r="BI29" s="1"/>
      <c r="BJ29" s="1"/>
      <c r="BK29" s="1"/>
      <c r="BL29" s="1"/>
      <c r="BM29" s="1"/>
      <c r="BN29" s="1"/>
      <c r="BO29" s="1" t="s">
        <v>776</v>
      </c>
      <c r="BP29" s="1"/>
      <c r="BQ29" s="1"/>
      <c r="BR29" s="1" t="s">
        <v>777</v>
      </c>
      <c r="BS29" s="1">
        <v>19</v>
      </c>
      <c r="BT29" s="1" t="s">
        <v>778</v>
      </c>
      <c r="BU29" s="1" t="str">
        <f>HYPERLINK("https://nconnect.nicmar.ac.in/storage/profile/6a91a847a0c60.png","Download")</f>
        <v>0</v>
      </c>
      <c r="BV29" s="3"/>
      <c r="BW29" s="3"/>
    </row>
    <row r="30" spans="1:75">
      <c r="A30" s="1" t="s">
        <v>75</v>
      </c>
      <c r="B30" s="1" t="s">
        <v>76</v>
      </c>
      <c r="C30" s="1" t="s">
        <v>779</v>
      </c>
      <c r="D30" s="1" t="s">
        <v>780</v>
      </c>
      <c r="E30" s="1"/>
      <c r="F30" s="1" t="s">
        <v>781</v>
      </c>
      <c r="G30" s="1" t="s">
        <v>782</v>
      </c>
      <c r="H30" s="1" t="s">
        <v>783</v>
      </c>
      <c r="I30" s="1" t="s">
        <v>784</v>
      </c>
      <c r="J30" s="1">
        <v>9752516618</v>
      </c>
      <c r="K30" s="1" t="s">
        <v>147</v>
      </c>
      <c r="L30" s="1" t="s">
        <v>785</v>
      </c>
      <c r="M30" s="1" t="s">
        <v>86</v>
      </c>
      <c r="N30" s="1" t="s">
        <v>786</v>
      </c>
      <c r="O30" s="1" t="s">
        <v>787</v>
      </c>
      <c r="P30" s="1" t="s">
        <v>88</v>
      </c>
      <c r="Q30" s="1" t="s">
        <v>788</v>
      </c>
      <c r="R30" s="1" t="s">
        <v>789</v>
      </c>
      <c r="S30" s="1">
        <v>9755033118</v>
      </c>
      <c r="T30" s="1" t="s">
        <v>122</v>
      </c>
      <c r="U30" s="1" t="s">
        <v>790</v>
      </c>
      <c r="V30" s="1">
        <v>9424606790</v>
      </c>
      <c r="W30" s="1" t="s">
        <v>124</v>
      </c>
      <c r="X30" s="1" t="s">
        <v>791</v>
      </c>
      <c r="Y30" s="1" t="s">
        <v>792</v>
      </c>
      <c r="Z30" s="1" t="s">
        <v>793</v>
      </c>
      <c r="AA30" s="1" t="s">
        <v>791</v>
      </c>
      <c r="AB30" s="1" t="s">
        <v>792</v>
      </c>
      <c r="AC30" s="1" t="s">
        <v>793</v>
      </c>
      <c r="AD30" s="1">
        <v>10.0</v>
      </c>
      <c r="AE30" s="1" t="s">
        <v>97</v>
      </c>
      <c r="AF30" s="1" t="s">
        <v>794</v>
      </c>
      <c r="AG30" s="1" t="s">
        <v>795</v>
      </c>
      <c r="AH30" s="1" t="s">
        <v>546</v>
      </c>
      <c r="AI30" s="1" t="s">
        <v>100</v>
      </c>
      <c r="AJ30" s="1">
        <v>78</v>
      </c>
      <c r="AK30" s="1"/>
      <c r="AL30" s="1" t="s">
        <v>796</v>
      </c>
      <c r="AM30" s="1" t="s">
        <v>795</v>
      </c>
      <c r="AN30" s="1" t="s">
        <v>164</v>
      </c>
      <c r="AO30" s="1" t="s">
        <v>636</v>
      </c>
      <c r="AP30" s="1" t="s">
        <v>102</v>
      </c>
      <c r="AQ30" s="1">
        <v>85.8</v>
      </c>
      <c r="AR30" s="1"/>
      <c r="AS30" s="1"/>
      <c r="AT30" s="1"/>
      <c r="AU30" s="1"/>
      <c r="AV30" s="1"/>
      <c r="AW30" s="1"/>
      <c r="AX30" s="1"/>
      <c r="AY30" s="1" t="s">
        <v>797</v>
      </c>
      <c r="AZ30" s="1" t="s">
        <v>798</v>
      </c>
      <c r="BA30" s="1" t="s">
        <v>167</v>
      </c>
      <c r="BB30" s="1" t="s">
        <v>168</v>
      </c>
      <c r="BC30" s="1" t="s">
        <v>726</v>
      </c>
      <c r="BD30" s="1" t="s">
        <v>170</v>
      </c>
      <c r="BE30" s="1">
        <v>94.9</v>
      </c>
      <c r="BF30" s="1">
        <v>9.49</v>
      </c>
      <c r="BG30" s="1"/>
      <c r="BH30" s="1"/>
      <c r="BI30" s="1"/>
      <c r="BJ30" s="1"/>
      <c r="BK30" s="1"/>
      <c r="BL30" s="1"/>
      <c r="BM30" s="1"/>
      <c r="BN30" s="1"/>
      <c r="BO30" s="1" t="s">
        <v>799</v>
      </c>
      <c r="BP30" s="1"/>
      <c r="BQ30" s="1"/>
      <c r="BR30" s="1" t="s">
        <v>800</v>
      </c>
      <c r="BS30" s="1">
        <v>15</v>
      </c>
      <c r="BT30" s="1" t="s">
        <v>801</v>
      </c>
      <c r="BU30" s="1" t="str">
        <f>HYPERLINK("https://nconnect.nicmar.ac.in/storage/profile/ProfilePhoto_P25709031_768124.jpg","Download")</f>
        <v>0</v>
      </c>
      <c r="BV30" s="3"/>
      <c r="BW30" s="3"/>
    </row>
    <row r="31" spans="1:75">
      <c r="A31" s="1" t="s">
        <v>75</v>
      </c>
      <c r="B31" s="1" t="s">
        <v>76</v>
      </c>
      <c r="C31" s="1" t="s">
        <v>802</v>
      </c>
      <c r="D31" s="1" t="s">
        <v>803</v>
      </c>
      <c r="E31" s="1"/>
      <c r="F31" s="1" t="s">
        <v>804</v>
      </c>
      <c r="G31" s="1" t="s">
        <v>805</v>
      </c>
      <c r="H31" s="1" t="s">
        <v>806</v>
      </c>
      <c r="I31" s="1" t="s">
        <v>807</v>
      </c>
      <c r="J31" s="1">
        <v>9840661365</v>
      </c>
      <c r="K31" s="1" t="s">
        <v>84</v>
      </c>
      <c r="L31" s="1" t="s">
        <v>808</v>
      </c>
      <c r="M31" s="1" t="s">
        <v>86</v>
      </c>
      <c r="N31" s="1" t="s">
        <v>809</v>
      </c>
      <c r="O31" s="1"/>
      <c r="P31" s="1" t="s">
        <v>185</v>
      </c>
      <c r="Q31" s="1" t="s">
        <v>810</v>
      </c>
      <c r="R31" s="1" t="s">
        <v>811</v>
      </c>
      <c r="S31" s="1">
        <v>9791571477</v>
      </c>
      <c r="T31" s="1" t="s">
        <v>812</v>
      </c>
      <c r="U31" s="1" t="s">
        <v>813</v>
      </c>
      <c r="V31" s="1">
        <v>9865269456</v>
      </c>
      <c r="W31" s="1" t="s">
        <v>814</v>
      </c>
      <c r="X31" s="1" t="s">
        <v>815</v>
      </c>
      <c r="Y31" s="1" t="s">
        <v>816</v>
      </c>
      <c r="Z31" s="1" t="s">
        <v>408</v>
      </c>
      <c r="AA31" s="1" t="s">
        <v>815</v>
      </c>
      <c r="AB31" s="1" t="s">
        <v>816</v>
      </c>
      <c r="AC31" s="1" t="s">
        <v>408</v>
      </c>
      <c r="AD31" s="1">
        <v>8.87</v>
      </c>
      <c r="AE31" s="1" t="s">
        <v>97</v>
      </c>
      <c r="AF31" s="1" t="s">
        <v>817</v>
      </c>
      <c r="AG31" s="1" t="s">
        <v>818</v>
      </c>
      <c r="AH31" s="1" t="s">
        <v>130</v>
      </c>
      <c r="AI31" s="1" t="s">
        <v>101</v>
      </c>
      <c r="AJ31" s="1">
        <v>90.6</v>
      </c>
      <c r="AK31" s="1">
        <v>9.06</v>
      </c>
      <c r="AL31" s="1" t="s">
        <v>819</v>
      </c>
      <c r="AM31" s="1" t="s">
        <v>820</v>
      </c>
      <c r="AN31" s="1"/>
      <c r="AO31" s="1" t="s">
        <v>821</v>
      </c>
      <c r="AP31" s="1" t="s">
        <v>483</v>
      </c>
      <c r="AQ31" s="1">
        <v>92</v>
      </c>
      <c r="AR31" s="1">
        <v>9.2</v>
      </c>
      <c r="AS31" s="1"/>
      <c r="AT31" s="1"/>
      <c r="AU31" s="1"/>
      <c r="AV31" s="1"/>
      <c r="AW31" s="1"/>
      <c r="AX31" s="1"/>
      <c r="AY31" s="1" t="s">
        <v>637</v>
      </c>
      <c r="AZ31" s="1" t="s">
        <v>822</v>
      </c>
      <c r="BA31" s="1"/>
      <c r="BB31" s="1"/>
      <c r="BC31" s="1" t="s">
        <v>136</v>
      </c>
      <c r="BD31" s="1" t="s">
        <v>107</v>
      </c>
      <c r="BE31" s="1">
        <v>81.4</v>
      </c>
      <c r="BF31" s="1">
        <v>8.14</v>
      </c>
      <c r="BG31" s="1"/>
      <c r="BH31" s="1"/>
      <c r="BI31" s="1"/>
      <c r="BJ31" s="1"/>
      <c r="BK31" s="1"/>
      <c r="BL31" s="1"/>
      <c r="BM31" s="1"/>
      <c r="BN31" s="1"/>
      <c r="BO31" s="1" t="s">
        <v>823</v>
      </c>
      <c r="BP31" s="1"/>
      <c r="BQ31" s="1"/>
      <c r="BR31" s="1" t="s">
        <v>824</v>
      </c>
      <c r="BS31" s="1">
        <v>9</v>
      </c>
      <c r="BT31" s="1"/>
      <c r="BU31" s="1" t="str">
        <f>HYPERLINK("https://nconnect.nicmar.ac.in/storage/profile/ProfilePhoto_P25709032_179346.jpg","Download")</f>
        <v>0</v>
      </c>
      <c r="BV31" s="3"/>
      <c r="BW31" s="3"/>
    </row>
    <row r="32" spans="1:75">
      <c r="A32" s="1" t="s">
        <v>75</v>
      </c>
      <c r="B32" s="1" t="s">
        <v>76</v>
      </c>
      <c r="C32" s="1" t="s">
        <v>825</v>
      </c>
      <c r="D32" s="1" t="s">
        <v>826</v>
      </c>
      <c r="E32" s="1" t="s">
        <v>827</v>
      </c>
      <c r="F32" s="1" t="s">
        <v>828</v>
      </c>
      <c r="G32" s="1" t="s">
        <v>829</v>
      </c>
      <c r="H32" s="1" t="s">
        <v>830</v>
      </c>
      <c r="I32" s="1" t="s">
        <v>831</v>
      </c>
      <c r="J32" s="1">
        <v>9966660941</v>
      </c>
      <c r="K32" s="1" t="s">
        <v>84</v>
      </c>
      <c r="L32" s="1" t="s">
        <v>832</v>
      </c>
      <c r="M32" s="1" t="s">
        <v>86</v>
      </c>
      <c r="N32" s="1" t="s">
        <v>833</v>
      </c>
      <c r="O32" s="1" t="s">
        <v>834</v>
      </c>
      <c r="P32" s="1"/>
      <c r="Q32" s="1" t="s">
        <v>835</v>
      </c>
      <c r="R32" s="1" t="s">
        <v>836</v>
      </c>
      <c r="S32" s="1">
        <v>9666191463</v>
      </c>
      <c r="T32" s="1" t="s">
        <v>305</v>
      </c>
      <c r="U32" s="1" t="s">
        <v>837</v>
      </c>
      <c r="V32" s="1">
        <v>8501825868</v>
      </c>
      <c r="W32" s="1" t="s">
        <v>518</v>
      </c>
      <c r="X32" s="1" t="s">
        <v>838</v>
      </c>
      <c r="Y32" s="1" t="s">
        <v>839</v>
      </c>
      <c r="Z32" s="1" t="s">
        <v>158</v>
      </c>
      <c r="AA32" s="1" t="s">
        <v>838</v>
      </c>
      <c r="AB32" s="1" t="s">
        <v>839</v>
      </c>
      <c r="AC32" s="1" t="s">
        <v>158</v>
      </c>
      <c r="AD32" s="1">
        <v>9.18</v>
      </c>
      <c r="AE32" s="1" t="s">
        <v>97</v>
      </c>
      <c r="AF32" s="1" t="s">
        <v>840</v>
      </c>
      <c r="AG32" s="1" t="s">
        <v>841</v>
      </c>
      <c r="AH32" s="1" t="s">
        <v>100</v>
      </c>
      <c r="AI32" s="1" t="s">
        <v>131</v>
      </c>
      <c r="AJ32" s="1">
        <v>95</v>
      </c>
      <c r="AK32" s="1">
        <v>10</v>
      </c>
      <c r="AL32" s="1" t="s">
        <v>842</v>
      </c>
      <c r="AM32" s="1" t="s">
        <v>163</v>
      </c>
      <c r="AN32" s="1" t="s">
        <v>164</v>
      </c>
      <c r="AO32" s="1" t="s">
        <v>228</v>
      </c>
      <c r="AP32" s="1" t="s">
        <v>133</v>
      </c>
      <c r="AQ32" s="1">
        <v>96.2</v>
      </c>
      <c r="AR32" s="1"/>
      <c r="AS32" s="1"/>
      <c r="AT32" s="1"/>
      <c r="AU32" s="1"/>
      <c r="AV32" s="1"/>
      <c r="AW32" s="1"/>
      <c r="AX32" s="1"/>
      <c r="AY32" s="1" t="s">
        <v>843</v>
      </c>
      <c r="AZ32" s="1" t="s">
        <v>844</v>
      </c>
      <c r="BA32" s="1" t="s">
        <v>167</v>
      </c>
      <c r="BB32" s="1" t="s">
        <v>168</v>
      </c>
      <c r="BC32" s="1" t="s">
        <v>414</v>
      </c>
      <c r="BD32" s="1" t="s">
        <v>337</v>
      </c>
      <c r="BE32" s="1">
        <v>74.4</v>
      </c>
      <c r="BF32" s="1">
        <v>7.94</v>
      </c>
      <c r="BG32" s="1"/>
      <c r="BH32" s="1"/>
      <c r="BI32" s="1"/>
      <c r="BJ32" s="1"/>
      <c r="BK32" s="1"/>
      <c r="BL32" s="1"/>
      <c r="BM32" s="1"/>
      <c r="BN32" s="1"/>
      <c r="BO32" s="1" t="s">
        <v>845</v>
      </c>
      <c r="BP32" s="1"/>
      <c r="BQ32" s="1"/>
      <c r="BR32" s="1" t="s">
        <v>846</v>
      </c>
      <c r="BS32" s="1">
        <v>17</v>
      </c>
      <c r="BT32" s="1" t="s">
        <v>847</v>
      </c>
      <c r="BU32" s="1" t="str">
        <f>HYPERLINK("https://nconnect.nicmar.ac.in/storage/profile/ProfilePhoto_P25709033_145237.jpg","Download")</f>
        <v>0</v>
      </c>
      <c r="BV32" s="3"/>
      <c r="BW32" s="3"/>
    </row>
    <row r="33" spans="1:75">
      <c r="A33" s="1" t="s">
        <v>75</v>
      </c>
      <c r="B33" s="1" t="s">
        <v>76</v>
      </c>
      <c r="C33" s="1" t="s">
        <v>848</v>
      </c>
      <c r="D33" s="1" t="s">
        <v>849</v>
      </c>
      <c r="E33" s="1" t="s">
        <v>850</v>
      </c>
      <c r="F33" s="1" t="s">
        <v>851</v>
      </c>
      <c r="G33" s="1" t="s">
        <v>852</v>
      </c>
      <c r="H33" s="1" t="s">
        <v>853</v>
      </c>
      <c r="I33" s="1" t="s">
        <v>854</v>
      </c>
      <c r="J33" s="1">
        <v>9156898447</v>
      </c>
      <c r="K33" s="1" t="s">
        <v>84</v>
      </c>
      <c r="L33" s="1" t="s">
        <v>855</v>
      </c>
      <c r="M33" s="1" t="s">
        <v>86</v>
      </c>
      <c r="N33" s="1" t="s">
        <v>856</v>
      </c>
      <c r="O33" s="1"/>
      <c r="P33" s="1" t="s">
        <v>88</v>
      </c>
      <c r="Q33" s="1" t="s">
        <v>857</v>
      </c>
      <c r="R33" s="1" t="s">
        <v>850</v>
      </c>
      <c r="S33" s="1">
        <v>9225518447</v>
      </c>
      <c r="T33" s="1" t="s">
        <v>456</v>
      </c>
      <c r="U33" s="1" t="s">
        <v>858</v>
      </c>
      <c r="V33" s="1">
        <v>9326285899</v>
      </c>
      <c r="W33" s="1" t="s">
        <v>124</v>
      </c>
      <c r="X33" s="1" t="s">
        <v>859</v>
      </c>
      <c r="Y33" s="1" t="s">
        <v>251</v>
      </c>
      <c r="Z33" s="1" t="s">
        <v>127</v>
      </c>
      <c r="AA33" s="1" t="s">
        <v>859</v>
      </c>
      <c r="AB33" s="1" t="s">
        <v>251</v>
      </c>
      <c r="AC33" s="1" t="s">
        <v>127</v>
      </c>
      <c r="AD33" s="1">
        <v>8.92</v>
      </c>
      <c r="AE33" s="1" t="s">
        <v>97</v>
      </c>
      <c r="AF33" s="1" t="s">
        <v>860</v>
      </c>
      <c r="AG33" s="1" t="s">
        <v>861</v>
      </c>
      <c r="AH33" s="1" t="s">
        <v>161</v>
      </c>
      <c r="AI33" s="1" t="s">
        <v>196</v>
      </c>
      <c r="AJ33" s="1">
        <v>70</v>
      </c>
      <c r="AK33" s="1"/>
      <c r="AL33" s="1"/>
      <c r="AM33" s="1"/>
      <c r="AN33" s="1"/>
      <c r="AO33" s="1"/>
      <c r="AP33" s="1"/>
      <c r="AQ33" s="1"/>
      <c r="AR33" s="1"/>
      <c r="AS33" s="1" t="s">
        <v>723</v>
      </c>
      <c r="AT33" s="1" t="s">
        <v>862</v>
      </c>
      <c r="AU33" s="1" t="s">
        <v>436</v>
      </c>
      <c r="AV33" s="1" t="s">
        <v>863</v>
      </c>
      <c r="AW33" s="1">
        <v>92</v>
      </c>
      <c r="AX33" s="1"/>
      <c r="AY33" s="1" t="s">
        <v>864</v>
      </c>
      <c r="AZ33" s="1" t="s">
        <v>865</v>
      </c>
      <c r="BA33" s="1" t="s">
        <v>314</v>
      </c>
      <c r="BB33" s="1" t="s">
        <v>168</v>
      </c>
      <c r="BC33" s="1" t="s">
        <v>866</v>
      </c>
      <c r="BD33" s="1" t="s">
        <v>867</v>
      </c>
      <c r="BE33" s="1">
        <v>77.84</v>
      </c>
      <c r="BF33" s="1">
        <v>8.57</v>
      </c>
      <c r="BG33" s="1"/>
      <c r="BH33" s="1"/>
      <c r="BI33" s="1"/>
      <c r="BJ33" s="1"/>
      <c r="BK33" s="1"/>
      <c r="BL33" s="1"/>
      <c r="BM33" s="1"/>
      <c r="BN33" s="1"/>
      <c r="BO33" s="1" t="s">
        <v>868</v>
      </c>
      <c r="BP33" s="1"/>
      <c r="BQ33" s="1"/>
      <c r="BR33" s="1" t="s">
        <v>869</v>
      </c>
      <c r="BS33" s="1">
        <v>9</v>
      </c>
      <c r="BT33" s="1" t="s">
        <v>870</v>
      </c>
      <c r="BU33" s="1" t="str">
        <f>HYPERLINK("https://nconnect.nicmar.ac.in/storage/profile/ProfilePhoto_P25709034_713268.jpg","Download")</f>
        <v>0</v>
      </c>
      <c r="BV33" s="3"/>
      <c r="BW33" s="3"/>
    </row>
    <row r="34" spans="1:75">
      <c r="A34" s="1" t="s">
        <v>75</v>
      </c>
      <c r="B34" s="1" t="s">
        <v>76</v>
      </c>
      <c r="C34" s="1" t="s">
        <v>871</v>
      </c>
      <c r="D34" s="1" t="s">
        <v>872</v>
      </c>
      <c r="E34" s="1" t="s">
        <v>873</v>
      </c>
      <c r="F34" s="1" t="s">
        <v>874</v>
      </c>
      <c r="G34" s="1" t="s">
        <v>875</v>
      </c>
      <c r="H34" s="1" t="s">
        <v>876</v>
      </c>
      <c r="I34" s="1" t="s">
        <v>877</v>
      </c>
      <c r="J34" s="1">
        <v>9880453134</v>
      </c>
      <c r="K34" s="1" t="s">
        <v>84</v>
      </c>
      <c r="L34" s="1" t="s">
        <v>878</v>
      </c>
      <c r="M34" s="1" t="s">
        <v>86</v>
      </c>
      <c r="N34" s="1" t="s">
        <v>879</v>
      </c>
      <c r="O34" s="1"/>
      <c r="P34" s="1" t="s">
        <v>601</v>
      </c>
      <c r="Q34" s="1" t="s">
        <v>880</v>
      </c>
      <c r="R34" s="1" t="s">
        <v>881</v>
      </c>
      <c r="S34" s="1">
        <v>9008963134</v>
      </c>
      <c r="T34" s="1" t="s">
        <v>882</v>
      </c>
      <c r="U34" s="1" t="s">
        <v>883</v>
      </c>
      <c r="V34" s="1">
        <v>9880732529</v>
      </c>
      <c r="W34" s="1" t="s">
        <v>124</v>
      </c>
      <c r="X34" s="1" t="s">
        <v>884</v>
      </c>
      <c r="Y34" s="1" t="s">
        <v>885</v>
      </c>
      <c r="Z34" s="1" t="s">
        <v>386</v>
      </c>
      <c r="AA34" s="1" t="s">
        <v>884</v>
      </c>
      <c r="AB34" s="1" t="s">
        <v>885</v>
      </c>
      <c r="AC34" s="1" t="s">
        <v>386</v>
      </c>
      <c r="AD34" s="1">
        <v>8.84</v>
      </c>
      <c r="AE34" s="1" t="s">
        <v>97</v>
      </c>
      <c r="AF34" s="1" t="s">
        <v>886</v>
      </c>
      <c r="AG34" s="1" t="s">
        <v>887</v>
      </c>
      <c r="AH34" s="1" t="s">
        <v>130</v>
      </c>
      <c r="AI34" s="1" t="s">
        <v>636</v>
      </c>
      <c r="AJ34" s="1">
        <v>93.6</v>
      </c>
      <c r="AK34" s="1"/>
      <c r="AL34" s="1" t="s">
        <v>888</v>
      </c>
      <c r="AM34" s="1" t="s">
        <v>889</v>
      </c>
      <c r="AN34" s="1"/>
      <c r="AO34" s="1" t="s">
        <v>311</v>
      </c>
      <c r="AP34" s="1" t="s">
        <v>106</v>
      </c>
      <c r="AQ34" s="1">
        <v>99</v>
      </c>
      <c r="AR34" s="1"/>
      <c r="AS34" s="1"/>
      <c r="AT34" s="1"/>
      <c r="AU34" s="1"/>
      <c r="AV34" s="1"/>
      <c r="AW34" s="1"/>
      <c r="AX34" s="1"/>
      <c r="AY34" s="1" t="s">
        <v>890</v>
      </c>
      <c r="AZ34" s="1" t="s">
        <v>891</v>
      </c>
      <c r="BA34" s="1"/>
      <c r="BB34" s="1"/>
      <c r="BC34" s="1" t="s">
        <v>526</v>
      </c>
      <c r="BD34" s="1" t="s">
        <v>231</v>
      </c>
      <c r="BE34" s="1">
        <v>83.9</v>
      </c>
      <c r="BF34" s="1">
        <v>8.39</v>
      </c>
      <c r="BG34" s="1"/>
      <c r="BH34" s="1"/>
      <c r="BI34" s="1"/>
      <c r="BJ34" s="1"/>
      <c r="BK34" s="1"/>
      <c r="BL34" s="1"/>
      <c r="BM34" s="1"/>
      <c r="BN34" s="1"/>
      <c r="BO34" s="1" t="s">
        <v>232</v>
      </c>
      <c r="BP34" s="1"/>
      <c r="BQ34" s="1"/>
      <c r="BR34" s="1" t="s">
        <v>892</v>
      </c>
      <c r="BS34" s="1">
        <v>9</v>
      </c>
      <c r="BT34" s="1"/>
      <c r="BU34" s="1" t="str">
        <f>HYPERLINK("https://nconnect.nicmar.ac.in/storage/profile/ProfilePhoto_P25709035_236748.jpg","Download")</f>
        <v>0</v>
      </c>
      <c r="BV34" s="3"/>
      <c r="BW34" s="3"/>
    </row>
    <row r="35" spans="1:75">
      <c r="A35" s="1" t="s">
        <v>75</v>
      </c>
      <c r="B35" s="1" t="s">
        <v>76</v>
      </c>
      <c r="C35" s="1" t="s">
        <v>893</v>
      </c>
      <c r="D35" s="1" t="s">
        <v>894</v>
      </c>
      <c r="E35" s="1" t="s">
        <v>895</v>
      </c>
      <c r="F35" s="1" t="s">
        <v>896</v>
      </c>
      <c r="G35" s="1" t="s">
        <v>897</v>
      </c>
      <c r="H35" s="1" t="s">
        <v>898</v>
      </c>
      <c r="I35" s="1" t="s">
        <v>899</v>
      </c>
      <c r="J35" s="1">
        <v>9505565657</v>
      </c>
      <c r="K35" s="1" t="s">
        <v>84</v>
      </c>
      <c r="L35" s="1" t="s">
        <v>900</v>
      </c>
      <c r="M35" s="1" t="s">
        <v>86</v>
      </c>
      <c r="N35" s="1" t="s">
        <v>901</v>
      </c>
      <c r="O35" s="1" t="s">
        <v>902</v>
      </c>
      <c r="P35" s="1" t="s">
        <v>601</v>
      </c>
      <c r="Q35" s="1" t="s">
        <v>903</v>
      </c>
      <c r="R35" s="1" t="s">
        <v>904</v>
      </c>
      <c r="S35" s="1">
        <v>9848647773</v>
      </c>
      <c r="T35" s="1" t="s">
        <v>275</v>
      </c>
      <c r="U35" s="1" t="s">
        <v>905</v>
      </c>
      <c r="V35" s="1">
        <v>9951124875</v>
      </c>
      <c r="W35" s="1" t="s">
        <v>518</v>
      </c>
      <c r="X35" s="1" t="s">
        <v>906</v>
      </c>
      <c r="Y35" s="1" t="s">
        <v>907</v>
      </c>
      <c r="Z35" s="1" t="s">
        <v>279</v>
      </c>
      <c r="AA35" s="1" t="s">
        <v>906</v>
      </c>
      <c r="AB35" s="1" t="s">
        <v>907</v>
      </c>
      <c r="AC35" s="1" t="s">
        <v>279</v>
      </c>
      <c r="AD35" s="1">
        <v>9.29</v>
      </c>
      <c r="AE35" s="1" t="s">
        <v>97</v>
      </c>
      <c r="AF35" s="1" t="s">
        <v>908</v>
      </c>
      <c r="AG35" s="1" t="s">
        <v>909</v>
      </c>
      <c r="AH35" s="1" t="s">
        <v>161</v>
      </c>
      <c r="AI35" s="1" t="s">
        <v>225</v>
      </c>
      <c r="AJ35" s="1">
        <v>100</v>
      </c>
      <c r="AK35" s="1">
        <v>10</v>
      </c>
      <c r="AL35" s="1" t="s">
        <v>910</v>
      </c>
      <c r="AM35" s="1" t="s">
        <v>911</v>
      </c>
      <c r="AN35" s="1" t="s">
        <v>164</v>
      </c>
      <c r="AO35" s="1" t="s">
        <v>100</v>
      </c>
      <c r="AP35" s="1" t="s">
        <v>311</v>
      </c>
      <c r="AQ35" s="1">
        <v>88.6</v>
      </c>
      <c r="AR35" s="1">
        <v>8.86</v>
      </c>
      <c r="AS35" s="1"/>
      <c r="AT35" s="1"/>
      <c r="AU35" s="1"/>
      <c r="AV35" s="1"/>
      <c r="AW35" s="1"/>
      <c r="AX35" s="1"/>
      <c r="AY35" s="1" t="s">
        <v>285</v>
      </c>
      <c r="AZ35" s="1" t="s">
        <v>912</v>
      </c>
      <c r="BA35" s="1" t="s">
        <v>167</v>
      </c>
      <c r="BB35" s="1" t="s">
        <v>168</v>
      </c>
      <c r="BC35" s="1" t="s">
        <v>102</v>
      </c>
      <c r="BD35" s="1" t="s">
        <v>913</v>
      </c>
      <c r="BE35" s="1">
        <v>79.7</v>
      </c>
      <c r="BF35" s="1">
        <v>8.72</v>
      </c>
      <c r="BG35" s="1"/>
      <c r="BH35" s="1"/>
      <c r="BI35" s="1"/>
      <c r="BJ35" s="1"/>
      <c r="BK35" s="1"/>
      <c r="BL35" s="1"/>
      <c r="BM35" s="1"/>
      <c r="BN35" s="1"/>
      <c r="BO35" s="1" t="s">
        <v>914</v>
      </c>
      <c r="BP35" s="1"/>
      <c r="BQ35" s="1"/>
      <c r="BR35" s="1" t="s">
        <v>915</v>
      </c>
      <c r="BS35" s="1">
        <v>31</v>
      </c>
      <c r="BT35" s="1" t="s">
        <v>916</v>
      </c>
      <c r="BU35" s="1" t="str">
        <f>HYPERLINK("https://nconnect.nicmar.ac.in/storage/profile/ProfilePhoto_P25709036_689372.jpg","Download")</f>
        <v>0</v>
      </c>
      <c r="BV35" s="3"/>
      <c r="BW35" s="3"/>
    </row>
    <row r="36" spans="1:75">
      <c r="A36" s="1" t="s">
        <v>75</v>
      </c>
      <c r="B36" s="1" t="s">
        <v>76</v>
      </c>
      <c r="C36" s="1" t="s">
        <v>917</v>
      </c>
      <c r="D36" s="1" t="s">
        <v>918</v>
      </c>
      <c r="E36" s="1"/>
      <c r="F36" s="1" t="s">
        <v>372</v>
      </c>
      <c r="G36" s="1" t="s">
        <v>919</v>
      </c>
      <c r="H36" s="1" t="s">
        <v>920</v>
      </c>
      <c r="I36" s="1" t="s">
        <v>921</v>
      </c>
      <c r="J36" s="1">
        <v>7826928556</v>
      </c>
      <c r="K36" s="1" t="s">
        <v>84</v>
      </c>
      <c r="L36" s="1" t="s">
        <v>922</v>
      </c>
      <c r="M36" s="1" t="s">
        <v>86</v>
      </c>
      <c r="N36" s="1" t="s">
        <v>923</v>
      </c>
      <c r="O36" s="1"/>
      <c r="P36" s="1" t="s">
        <v>88</v>
      </c>
      <c r="Q36" s="1" t="s">
        <v>924</v>
      </c>
      <c r="R36" s="1" t="s">
        <v>925</v>
      </c>
      <c r="S36" s="1">
        <v>9443441921</v>
      </c>
      <c r="T36" s="1" t="s">
        <v>926</v>
      </c>
      <c r="U36" s="1" t="s">
        <v>927</v>
      </c>
      <c r="V36" s="1">
        <v>9566758736</v>
      </c>
      <c r="W36" s="1" t="s">
        <v>328</v>
      </c>
      <c r="X36" s="1" t="s">
        <v>928</v>
      </c>
      <c r="Y36" s="1" t="s">
        <v>929</v>
      </c>
      <c r="Z36" s="1" t="s">
        <v>408</v>
      </c>
      <c r="AA36" s="1" t="s">
        <v>928</v>
      </c>
      <c r="AB36" s="1" t="s">
        <v>929</v>
      </c>
      <c r="AC36" s="1" t="s">
        <v>408</v>
      </c>
      <c r="AD36" s="1">
        <v>8.55</v>
      </c>
      <c r="AE36" s="1" t="s">
        <v>97</v>
      </c>
      <c r="AF36" s="1" t="s">
        <v>930</v>
      </c>
      <c r="AG36" s="1" t="s">
        <v>820</v>
      </c>
      <c r="AH36" s="1" t="s">
        <v>194</v>
      </c>
      <c r="AI36" s="1" t="s">
        <v>161</v>
      </c>
      <c r="AJ36" s="1">
        <v>85.5</v>
      </c>
      <c r="AK36" s="1">
        <v>9</v>
      </c>
      <c r="AL36" s="1" t="s">
        <v>931</v>
      </c>
      <c r="AM36" s="1" t="s">
        <v>820</v>
      </c>
      <c r="AN36" s="1"/>
      <c r="AO36" s="1" t="s">
        <v>100</v>
      </c>
      <c r="AP36" s="1" t="s">
        <v>131</v>
      </c>
      <c r="AQ36" s="1">
        <v>65.66</v>
      </c>
      <c r="AR36" s="1"/>
      <c r="AS36" s="1"/>
      <c r="AT36" s="1"/>
      <c r="AU36" s="1"/>
      <c r="AV36" s="1"/>
      <c r="AW36" s="1"/>
      <c r="AX36" s="1"/>
      <c r="AY36" s="1" t="s">
        <v>932</v>
      </c>
      <c r="AZ36" s="1" t="s">
        <v>932</v>
      </c>
      <c r="BA36" s="1"/>
      <c r="BB36" s="1"/>
      <c r="BC36" s="1" t="s">
        <v>136</v>
      </c>
      <c r="BD36" s="1" t="s">
        <v>231</v>
      </c>
      <c r="BE36" s="1">
        <v>77</v>
      </c>
      <c r="BF36" s="1">
        <v>7.7</v>
      </c>
      <c r="BG36" s="1"/>
      <c r="BH36" s="1"/>
      <c r="BI36" s="1"/>
      <c r="BJ36" s="1"/>
      <c r="BK36" s="1"/>
      <c r="BL36" s="1"/>
      <c r="BM36" s="1"/>
      <c r="BN36" s="1"/>
      <c r="BO36" s="1" t="s">
        <v>933</v>
      </c>
      <c r="BP36" s="1"/>
      <c r="BQ36" s="1"/>
      <c r="BR36" s="1" t="s">
        <v>934</v>
      </c>
      <c r="BS36" s="1">
        <v>18</v>
      </c>
      <c r="BT36" s="1"/>
      <c r="BU36" s="1" t="str">
        <f>HYPERLINK("https://nconnect.nicmar.ac.in/storage/profile/ProfilePhoto_P25709037_851924.jpg","Download")</f>
        <v>0</v>
      </c>
      <c r="BV36" s="3"/>
      <c r="BW36" s="3"/>
    </row>
    <row r="37" spans="1:75">
      <c r="A37" s="1" t="s">
        <v>75</v>
      </c>
      <c r="B37" s="1" t="s">
        <v>76</v>
      </c>
      <c r="C37" s="1" t="s">
        <v>935</v>
      </c>
      <c r="D37" s="1" t="s">
        <v>936</v>
      </c>
      <c r="E37" s="1"/>
      <c r="F37" s="1" t="s">
        <v>937</v>
      </c>
      <c r="G37" s="1" t="s">
        <v>938</v>
      </c>
      <c r="H37" s="1" t="s">
        <v>939</v>
      </c>
      <c r="I37" s="1" t="s">
        <v>940</v>
      </c>
      <c r="J37" s="1">
        <v>7330805200</v>
      </c>
      <c r="K37" s="1" t="s">
        <v>84</v>
      </c>
      <c r="L37" s="1" t="s">
        <v>941</v>
      </c>
      <c r="M37" s="1" t="s">
        <v>86</v>
      </c>
      <c r="N37" s="1" t="s">
        <v>942</v>
      </c>
      <c r="O37" s="1"/>
      <c r="P37" s="1" t="s">
        <v>185</v>
      </c>
      <c r="Q37" s="1" t="s">
        <v>943</v>
      </c>
      <c r="R37" s="1" t="s">
        <v>944</v>
      </c>
      <c r="S37" s="1">
        <v>9849155200</v>
      </c>
      <c r="T37" s="1" t="s">
        <v>275</v>
      </c>
      <c r="U37" s="1" t="s">
        <v>945</v>
      </c>
      <c r="V37" s="1">
        <v>8106576085</v>
      </c>
      <c r="W37" s="1" t="s">
        <v>155</v>
      </c>
      <c r="X37" s="1" t="s">
        <v>946</v>
      </c>
      <c r="Y37" s="1" t="s">
        <v>947</v>
      </c>
      <c r="Z37" s="1" t="s">
        <v>158</v>
      </c>
      <c r="AA37" s="1" t="s">
        <v>946</v>
      </c>
      <c r="AB37" s="1" t="s">
        <v>947</v>
      </c>
      <c r="AC37" s="1" t="s">
        <v>158</v>
      </c>
      <c r="AD37" s="1">
        <v>8.18</v>
      </c>
      <c r="AE37" s="1" t="s">
        <v>97</v>
      </c>
      <c r="AF37" s="1" t="s">
        <v>948</v>
      </c>
      <c r="AG37" s="1" t="s">
        <v>949</v>
      </c>
      <c r="AH37" s="1" t="s">
        <v>100</v>
      </c>
      <c r="AI37" s="1" t="s">
        <v>131</v>
      </c>
      <c r="AJ37" s="1">
        <v>87.4</v>
      </c>
      <c r="AK37" s="1">
        <v>9.2</v>
      </c>
      <c r="AL37" s="1"/>
      <c r="AM37" s="1"/>
      <c r="AN37" s="1" t="s">
        <v>950</v>
      </c>
      <c r="AO37" s="1"/>
      <c r="AP37" s="1"/>
      <c r="AQ37" s="1"/>
      <c r="AR37" s="1"/>
      <c r="AS37" s="1" t="s">
        <v>282</v>
      </c>
      <c r="AT37" s="1" t="s">
        <v>951</v>
      </c>
      <c r="AU37" s="1" t="s">
        <v>228</v>
      </c>
      <c r="AV37" s="1" t="s">
        <v>201</v>
      </c>
      <c r="AW37" s="1">
        <v>73.1</v>
      </c>
      <c r="AX37" s="1">
        <v>7.81</v>
      </c>
      <c r="AY37" s="1" t="s">
        <v>952</v>
      </c>
      <c r="AZ37" s="1" t="s">
        <v>953</v>
      </c>
      <c r="BA37" s="1" t="s">
        <v>167</v>
      </c>
      <c r="BB37" s="1" t="s">
        <v>168</v>
      </c>
      <c r="BC37" s="1" t="s">
        <v>201</v>
      </c>
      <c r="BD37" s="1" t="s">
        <v>137</v>
      </c>
      <c r="BE37" s="1">
        <v>78.7</v>
      </c>
      <c r="BF37" s="1">
        <v>8.37</v>
      </c>
      <c r="BG37" s="1"/>
      <c r="BH37" s="1"/>
      <c r="BI37" s="1"/>
      <c r="BJ37" s="1"/>
      <c r="BK37" s="1"/>
      <c r="BL37" s="1"/>
      <c r="BM37" s="1"/>
      <c r="BN37" s="1"/>
      <c r="BO37" s="1" t="s">
        <v>954</v>
      </c>
      <c r="BP37" s="1"/>
      <c r="BQ37" s="1"/>
      <c r="BR37" s="1" t="s">
        <v>955</v>
      </c>
      <c r="BS37" s="1">
        <v>45</v>
      </c>
      <c r="BT37" s="1" t="s">
        <v>956</v>
      </c>
      <c r="BU37" s="1" t="str">
        <f>HYPERLINK("https://nconnect.nicmar.ac.in/storage/profile/ProfilePhoto_P25709038_481736.jpg","Download")</f>
        <v>0</v>
      </c>
      <c r="BV37" s="3"/>
      <c r="BW37" s="3"/>
    </row>
    <row r="38" spans="1:75">
      <c r="A38" s="1" t="s">
        <v>75</v>
      </c>
      <c r="B38" s="1" t="s">
        <v>76</v>
      </c>
      <c r="C38" s="1" t="s">
        <v>957</v>
      </c>
      <c r="D38" s="1" t="s">
        <v>958</v>
      </c>
      <c r="E38" s="1" t="s">
        <v>873</v>
      </c>
      <c r="F38" s="1" t="s">
        <v>959</v>
      </c>
      <c r="G38" s="1" t="s">
        <v>960</v>
      </c>
      <c r="H38" s="1" t="s">
        <v>961</v>
      </c>
      <c r="I38" s="1" t="s">
        <v>962</v>
      </c>
      <c r="J38" s="1">
        <v>6305151645</v>
      </c>
      <c r="K38" s="1" t="s">
        <v>84</v>
      </c>
      <c r="L38" s="1" t="s">
        <v>963</v>
      </c>
      <c r="M38" s="1" t="s">
        <v>86</v>
      </c>
      <c r="N38" s="1" t="s">
        <v>964</v>
      </c>
      <c r="O38" s="1" t="s">
        <v>965</v>
      </c>
      <c r="P38" s="1" t="s">
        <v>601</v>
      </c>
      <c r="Q38" s="1" t="s">
        <v>966</v>
      </c>
      <c r="R38" s="1" t="s">
        <v>967</v>
      </c>
      <c r="S38" s="1">
        <v>9036262020</v>
      </c>
      <c r="T38" s="1" t="s">
        <v>275</v>
      </c>
      <c r="U38" s="1" t="s">
        <v>968</v>
      </c>
      <c r="V38" s="1">
        <v>9160048444</v>
      </c>
      <c r="W38" s="1" t="s">
        <v>328</v>
      </c>
      <c r="X38" s="1" t="s">
        <v>969</v>
      </c>
      <c r="Y38" s="1" t="s">
        <v>307</v>
      </c>
      <c r="Z38" s="1" t="s">
        <v>158</v>
      </c>
      <c r="AA38" s="1" t="s">
        <v>970</v>
      </c>
      <c r="AB38" s="1" t="s">
        <v>971</v>
      </c>
      <c r="AC38" s="1" t="s">
        <v>386</v>
      </c>
      <c r="AD38" s="1">
        <v>8.58</v>
      </c>
      <c r="AE38" s="1" t="s">
        <v>97</v>
      </c>
      <c r="AF38" s="1" t="s">
        <v>972</v>
      </c>
      <c r="AG38" s="1" t="s">
        <v>841</v>
      </c>
      <c r="AH38" s="1" t="s">
        <v>973</v>
      </c>
      <c r="AI38" s="1" t="s">
        <v>131</v>
      </c>
      <c r="AJ38" s="1">
        <v>82</v>
      </c>
      <c r="AK38" s="1">
        <v>8.2</v>
      </c>
      <c r="AL38" s="1" t="s">
        <v>974</v>
      </c>
      <c r="AM38" s="1" t="s">
        <v>163</v>
      </c>
      <c r="AN38" s="1" t="s">
        <v>164</v>
      </c>
      <c r="AO38" s="1" t="s">
        <v>131</v>
      </c>
      <c r="AP38" s="1" t="s">
        <v>133</v>
      </c>
      <c r="AQ38" s="1">
        <v>60</v>
      </c>
      <c r="AR38" s="1">
        <v>6.02</v>
      </c>
      <c r="AS38" s="1"/>
      <c r="AT38" s="1"/>
      <c r="AU38" s="1"/>
      <c r="AV38" s="1"/>
      <c r="AW38" s="1"/>
      <c r="AX38" s="1"/>
      <c r="AY38" s="1" t="s">
        <v>391</v>
      </c>
      <c r="AZ38" s="1" t="s">
        <v>975</v>
      </c>
      <c r="BA38" s="1" t="s">
        <v>314</v>
      </c>
      <c r="BB38" s="1" t="s">
        <v>168</v>
      </c>
      <c r="BC38" s="1" t="s">
        <v>315</v>
      </c>
      <c r="BD38" s="1" t="s">
        <v>337</v>
      </c>
      <c r="BE38" s="1">
        <v>78.7</v>
      </c>
      <c r="BF38" s="1">
        <v>7.87</v>
      </c>
      <c r="BG38" s="1"/>
      <c r="BH38" s="1"/>
      <c r="BI38" s="1"/>
      <c r="BJ38" s="1"/>
      <c r="BK38" s="1"/>
      <c r="BL38" s="1"/>
      <c r="BM38" s="1"/>
      <c r="BN38" s="1"/>
      <c r="BO38" s="1" t="s">
        <v>976</v>
      </c>
      <c r="BP38" s="1"/>
      <c r="BQ38" s="1"/>
      <c r="BR38" s="1" t="s">
        <v>977</v>
      </c>
      <c r="BS38" s="1">
        <v>14</v>
      </c>
      <c r="BT38" s="1" t="s">
        <v>978</v>
      </c>
      <c r="BU38" s="1" t="str">
        <f>HYPERLINK("https://nconnect.nicmar.ac.in/storage/profile/ProfilePhoto_P25709039_785649.jpg","Download")</f>
        <v>0</v>
      </c>
      <c r="BV38" s="3"/>
      <c r="BW38" s="3"/>
    </row>
    <row r="39" spans="1:75">
      <c r="A39" s="1" t="s">
        <v>75</v>
      </c>
      <c r="B39" s="1" t="s">
        <v>76</v>
      </c>
      <c r="C39" s="1" t="s">
        <v>979</v>
      </c>
      <c r="D39" s="1" t="s">
        <v>958</v>
      </c>
      <c r="E39" s="1" t="s">
        <v>980</v>
      </c>
      <c r="F39" s="1" t="s">
        <v>532</v>
      </c>
      <c r="G39" s="1" t="s">
        <v>981</v>
      </c>
      <c r="H39" s="1" t="s">
        <v>982</v>
      </c>
      <c r="I39" s="1" t="s">
        <v>983</v>
      </c>
      <c r="J39" s="1">
        <v>7490035252</v>
      </c>
      <c r="K39" s="1" t="s">
        <v>84</v>
      </c>
      <c r="L39" s="1" t="s">
        <v>984</v>
      </c>
      <c r="M39" s="1" t="s">
        <v>86</v>
      </c>
      <c r="N39" s="1" t="s">
        <v>985</v>
      </c>
      <c r="O39" s="1"/>
      <c r="P39" s="1" t="s">
        <v>986</v>
      </c>
      <c r="Q39" s="1" t="s">
        <v>987</v>
      </c>
      <c r="R39" s="1" t="s">
        <v>980</v>
      </c>
      <c r="S39" s="1">
        <v>8200340077</v>
      </c>
      <c r="T39" s="1" t="s">
        <v>275</v>
      </c>
      <c r="U39" s="1" t="s">
        <v>988</v>
      </c>
      <c r="V39" s="1">
        <v>7490010999</v>
      </c>
      <c r="W39" s="1" t="s">
        <v>989</v>
      </c>
      <c r="X39" s="1" t="s">
        <v>990</v>
      </c>
      <c r="Y39" s="1" t="s">
        <v>95</v>
      </c>
      <c r="Z39" s="1" t="s">
        <v>96</v>
      </c>
      <c r="AA39" s="1" t="s">
        <v>990</v>
      </c>
      <c r="AB39" s="1" t="s">
        <v>95</v>
      </c>
      <c r="AC39" s="1" t="s">
        <v>96</v>
      </c>
      <c r="AD39" s="1" t="s">
        <v>97</v>
      </c>
      <c r="AE39" s="1" t="s">
        <v>97</v>
      </c>
      <c r="AF39" s="1" t="s">
        <v>991</v>
      </c>
      <c r="AG39" s="1" t="s">
        <v>992</v>
      </c>
      <c r="AH39" s="1" t="s">
        <v>200</v>
      </c>
      <c r="AI39" s="1" t="s">
        <v>636</v>
      </c>
      <c r="AJ39" s="1">
        <v>78.33</v>
      </c>
      <c r="AK39" s="1"/>
      <c r="AL39" s="1" t="s">
        <v>993</v>
      </c>
      <c r="AM39" s="1" t="s">
        <v>992</v>
      </c>
      <c r="AN39" s="1"/>
      <c r="AO39" s="1" t="s">
        <v>612</v>
      </c>
      <c r="AP39" s="1" t="s">
        <v>133</v>
      </c>
      <c r="AQ39" s="1">
        <v>81.25</v>
      </c>
      <c r="AR39" s="1"/>
      <c r="AS39" s="1"/>
      <c r="AT39" s="1"/>
      <c r="AU39" s="1"/>
      <c r="AV39" s="1"/>
      <c r="AW39" s="1"/>
      <c r="AX39" s="1"/>
      <c r="AY39" s="1" t="s">
        <v>104</v>
      </c>
      <c r="AZ39" s="1" t="s">
        <v>994</v>
      </c>
      <c r="BA39" s="1"/>
      <c r="BB39" s="1"/>
      <c r="BC39" s="1" t="s">
        <v>106</v>
      </c>
      <c r="BD39" s="1" t="s">
        <v>107</v>
      </c>
      <c r="BE39" s="1">
        <v>79.7</v>
      </c>
      <c r="BF39" s="1">
        <v>8.47</v>
      </c>
      <c r="BG39" s="1"/>
      <c r="BH39" s="1"/>
      <c r="BI39" s="1"/>
      <c r="BJ39" s="1"/>
      <c r="BK39" s="1"/>
      <c r="BL39" s="1"/>
      <c r="BM39" s="1"/>
      <c r="BN39" s="1"/>
      <c r="BO39" s="1" t="s">
        <v>232</v>
      </c>
      <c r="BP39" s="1"/>
      <c r="BQ39" s="1"/>
      <c r="BR39" s="1"/>
      <c r="BS39" s="1"/>
      <c r="BT39" s="1"/>
      <c r="BU39" s="1" t="str">
        <f>HYPERLINK("https://nconnect.nicmar.ac.in/storage/profile/ProfilePhoto_P25709041_593467.jpg","Download")</f>
        <v>0</v>
      </c>
      <c r="BV39" s="3"/>
      <c r="BW39" s="3"/>
    </row>
    <row r="40" spans="1:75">
      <c r="A40" s="1" t="s">
        <v>75</v>
      </c>
      <c r="B40" s="1" t="s">
        <v>76</v>
      </c>
      <c r="C40" s="1" t="s">
        <v>995</v>
      </c>
      <c r="D40" s="1" t="s">
        <v>996</v>
      </c>
      <c r="E40" s="1"/>
      <c r="F40" s="1" t="s">
        <v>997</v>
      </c>
      <c r="G40" s="1" t="s">
        <v>998</v>
      </c>
      <c r="H40" s="1" t="s">
        <v>999</v>
      </c>
      <c r="I40" s="1" t="s">
        <v>1000</v>
      </c>
      <c r="J40" s="1">
        <v>7736475220</v>
      </c>
      <c r="K40" s="1" t="s">
        <v>147</v>
      </c>
      <c r="L40" s="1" t="s">
        <v>1001</v>
      </c>
      <c r="M40" s="1" t="s">
        <v>86</v>
      </c>
      <c r="N40" s="1" t="s">
        <v>1002</v>
      </c>
      <c r="O40" s="1"/>
      <c r="P40" s="1" t="s">
        <v>601</v>
      </c>
      <c r="Q40" s="1" t="s">
        <v>1003</v>
      </c>
      <c r="R40" s="1" t="s">
        <v>1004</v>
      </c>
      <c r="S40" s="1">
        <v>7736348899</v>
      </c>
      <c r="T40" s="1" t="s">
        <v>1005</v>
      </c>
      <c r="U40" s="1" t="s">
        <v>1006</v>
      </c>
      <c r="V40" s="1">
        <v>9497600778</v>
      </c>
      <c r="W40" s="1" t="s">
        <v>155</v>
      </c>
      <c r="X40" s="1" t="s">
        <v>1007</v>
      </c>
      <c r="Y40" s="1" t="s">
        <v>1008</v>
      </c>
      <c r="Z40" s="1" t="s">
        <v>431</v>
      </c>
      <c r="AA40" s="1" t="s">
        <v>1007</v>
      </c>
      <c r="AB40" s="1" t="s">
        <v>1008</v>
      </c>
      <c r="AC40" s="1" t="s">
        <v>431</v>
      </c>
      <c r="AD40" s="1">
        <v>8.29</v>
      </c>
      <c r="AE40" s="1" t="s">
        <v>97</v>
      </c>
      <c r="AF40" s="1" t="s">
        <v>1009</v>
      </c>
      <c r="AG40" s="1" t="s">
        <v>1010</v>
      </c>
      <c r="AH40" s="1" t="s">
        <v>161</v>
      </c>
      <c r="AI40" s="1" t="s">
        <v>197</v>
      </c>
      <c r="AJ40" s="1">
        <v>80.6</v>
      </c>
      <c r="AK40" s="1"/>
      <c r="AL40" s="1" t="s">
        <v>1009</v>
      </c>
      <c r="AM40" s="1" t="s">
        <v>1011</v>
      </c>
      <c r="AN40" s="1"/>
      <c r="AO40" s="1" t="s">
        <v>228</v>
      </c>
      <c r="AP40" s="1" t="s">
        <v>612</v>
      </c>
      <c r="AQ40" s="1">
        <v>83.6</v>
      </c>
      <c r="AR40" s="1"/>
      <c r="AS40" s="1"/>
      <c r="AT40" s="1"/>
      <c r="AU40" s="1"/>
      <c r="AV40" s="1"/>
      <c r="AW40" s="1"/>
      <c r="AX40" s="1"/>
      <c r="AY40" s="1" t="s">
        <v>1012</v>
      </c>
      <c r="AZ40" s="1" t="s">
        <v>1013</v>
      </c>
      <c r="BA40" s="1"/>
      <c r="BB40" s="1"/>
      <c r="BC40" s="1" t="s">
        <v>863</v>
      </c>
      <c r="BD40" s="1" t="s">
        <v>1014</v>
      </c>
      <c r="BE40" s="1">
        <v>67</v>
      </c>
      <c r="BF40" s="1"/>
      <c r="BG40" s="1"/>
      <c r="BH40" s="1"/>
      <c r="BI40" s="1"/>
      <c r="BJ40" s="1"/>
      <c r="BK40" s="1"/>
      <c r="BL40" s="1"/>
      <c r="BM40" s="1"/>
      <c r="BN40" s="1"/>
      <c r="BO40" s="1" t="s">
        <v>1015</v>
      </c>
      <c r="BP40" s="1"/>
      <c r="BQ40" s="1"/>
      <c r="BR40" s="1" t="s">
        <v>1016</v>
      </c>
      <c r="BS40" s="1">
        <v>9</v>
      </c>
      <c r="BT40" s="1"/>
      <c r="BU40" s="1" t="str">
        <f>HYPERLINK("https://nconnect.nicmar.ac.in/storage/profile/ProfilePhoto_P25709042_821537.jpg","Download")</f>
        <v>0</v>
      </c>
      <c r="BV40" s="3"/>
      <c r="BW40" s="3"/>
    </row>
    <row r="41" spans="1:75">
      <c r="A41" s="1" t="s">
        <v>75</v>
      </c>
      <c r="B41" s="1" t="s">
        <v>76</v>
      </c>
      <c r="C41" s="1" t="s">
        <v>1017</v>
      </c>
      <c r="D41" s="1" t="s">
        <v>1018</v>
      </c>
      <c r="E41" s="1"/>
      <c r="F41" s="1" t="s">
        <v>1019</v>
      </c>
      <c r="G41" s="1" t="s">
        <v>1020</v>
      </c>
      <c r="H41" s="1" t="s">
        <v>1021</v>
      </c>
      <c r="I41" s="1" t="s">
        <v>1022</v>
      </c>
      <c r="J41" s="1">
        <v>7736841572</v>
      </c>
      <c r="K41" s="1" t="s">
        <v>147</v>
      </c>
      <c r="L41" s="1" t="s">
        <v>1023</v>
      </c>
      <c r="M41" s="1" t="s">
        <v>86</v>
      </c>
      <c r="N41" s="1" t="s">
        <v>1024</v>
      </c>
      <c r="O41" s="1"/>
      <c r="P41" s="1" t="s">
        <v>185</v>
      </c>
      <c r="Q41" s="1" t="s">
        <v>1025</v>
      </c>
      <c r="R41" s="1" t="s">
        <v>1026</v>
      </c>
      <c r="S41" s="1">
        <v>8281835272</v>
      </c>
      <c r="T41" s="1" t="s">
        <v>1027</v>
      </c>
      <c r="U41" s="1" t="s">
        <v>1028</v>
      </c>
      <c r="V41" s="1">
        <v>9496142569</v>
      </c>
      <c r="W41" s="1" t="s">
        <v>1029</v>
      </c>
      <c r="X41" s="1" t="s">
        <v>1030</v>
      </c>
      <c r="Y41" s="1" t="s">
        <v>1031</v>
      </c>
      <c r="Z41" s="1" t="s">
        <v>431</v>
      </c>
      <c r="AA41" s="1" t="s">
        <v>1030</v>
      </c>
      <c r="AB41" s="1" t="s">
        <v>1031</v>
      </c>
      <c r="AC41" s="1" t="s">
        <v>431</v>
      </c>
      <c r="AD41" s="1">
        <v>8.42</v>
      </c>
      <c r="AE41" s="1" t="s">
        <v>97</v>
      </c>
      <c r="AF41" s="1" t="s">
        <v>1032</v>
      </c>
      <c r="AG41" s="1" t="s">
        <v>1033</v>
      </c>
      <c r="AH41" s="1" t="s">
        <v>725</v>
      </c>
      <c r="AI41" s="1" t="s">
        <v>225</v>
      </c>
      <c r="AJ41" s="1">
        <v>80</v>
      </c>
      <c r="AK41" s="1"/>
      <c r="AL41" s="1" t="s">
        <v>1034</v>
      </c>
      <c r="AM41" s="1" t="s">
        <v>1033</v>
      </c>
      <c r="AN41" s="1"/>
      <c r="AO41" s="1" t="s">
        <v>612</v>
      </c>
      <c r="AP41" s="1" t="s">
        <v>483</v>
      </c>
      <c r="AQ41" s="1">
        <v>93</v>
      </c>
      <c r="AR41" s="1"/>
      <c r="AS41" s="1"/>
      <c r="AT41" s="1"/>
      <c r="AU41" s="1"/>
      <c r="AV41" s="1"/>
      <c r="AW41" s="1"/>
      <c r="AX41" s="1"/>
      <c r="AY41" s="1" t="s">
        <v>1012</v>
      </c>
      <c r="AZ41" s="1" t="s">
        <v>1035</v>
      </c>
      <c r="BA41" s="1"/>
      <c r="BB41" s="1"/>
      <c r="BC41" s="1" t="s">
        <v>414</v>
      </c>
      <c r="BD41" s="1" t="s">
        <v>107</v>
      </c>
      <c r="BE41" s="1">
        <v>68.9</v>
      </c>
      <c r="BF41" s="1">
        <v>6.89</v>
      </c>
      <c r="BG41" s="1"/>
      <c r="BH41" s="1"/>
      <c r="BI41" s="1"/>
      <c r="BJ41" s="1"/>
      <c r="BK41" s="1"/>
      <c r="BL41" s="1"/>
      <c r="BM41" s="1"/>
      <c r="BN41" s="1"/>
      <c r="BO41" s="1" t="s">
        <v>1036</v>
      </c>
      <c r="BP41" s="1"/>
      <c r="BQ41" s="1"/>
      <c r="BR41" s="1" t="s">
        <v>1037</v>
      </c>
      <c r="BS41" s="1">
        <v>10</v>
      </c>
      <c r="BT41" s="1"/>
      <c r="BU41" s="1" t="str">
        <f>HYPERLINK("https://nconnect.nicmar.ac.in/storage/profile/ProfilePhoto_P25709043_578941.jpg","Download")</f>
        <v>0</v>
      </c>
      <c r="BV41" s="3"/>
      <c r="BW41" s="3"/>
    </row>
    <row r="42" spans="1:75">
      <c r="A42" s="1" t="s">
        <v>75</v>
      </c>
      <c r="B42" s="1" t="s">
        <v>76</v>
      </c>
      <c r="C42" s="1" t="s">
        <v>1038</v>
      </c>
      <c r="D42" s="1" t="s">
        <v>1039</v>
      </c>
      <c r="E42" s="1" t="s">
        <v>1040</v>
      </c>
      <c r="F42" s="1" t="s">
        <v>372</v>
      </c>
      <c r="G42" s="1" t="s">
        <v>1041</v>
      </c>
      <c r="H42" s="1" t="s">
        <v>1042</v>
      </c>
      <c r="I42" s="1" t="s">
        <v>1043</v>
      </c>
      <c r="J42" s="1">
        <v>8078036427</v>
      </c>
      <c r="K42" s="1" t="s">
        <v>84</v>
      </c>
      <c r="L42" s="1" t="s">
        <v>1044</v>
      </c>
      <c r="M42" s="1" t="s">
        <v>86</v>
      </c>
      <c r="N42" s="1" t="s">
        <v>1045</v>
      </c>
      <c r="O42" s="1"/>
      <c r="P42" s="1" t="s">
        <v>185</v>
      </c>
      <c r="Q42" s="1" t="s">
        <v>1046</v>
      </c>
      <c r="R42" s="1" t="s">
        <v>1047</v>
      </c>
      <c r="S42" s="1">
        <v>9446106945</v>
      </c>
      <c r="T42" s="1" t="s">
        <v>1048</v>
      </c>
      <c r="U42" s="1" t="s">
        <v>1049</v>
      </c>
      <c r="V42" s="1">
        <v>9447808990</v>
      </c>
      <c r="W42" s="1" t="s">
        <v>1050</v>
      </c>
      <c r="X42" s="1" t="s">
        <v>1051</v>
      </c>
      <c r="Y42" s="1" t="s">
        <v>430</v>
      </c>
      <c r="Z42" s="1" t="s">
        <v>431</v>
      </c>
      <c r="AA42" s="1" t="s">
        <v>1052</v>
      </c>
      <c r="AB42" s="1" t="s">
        <v>1031</v>
      </c>
      <c r="AC42" s="1" t="s">
        <v>431</v>
      </c>
      <c r="AD42" s="1">
        <v>7.87</v>
      </c>
      <c r="AE42" s="1" t="s">
        <v>97</v>
      </c>
      <c r="AF42" s="1" t="s">
        <v>1053</v>
      </c>
      <c r="AG42" s="1" t="s">
        <v>1054</v>
      </c>
      <c r="AH42" s="1" t="s">
        <v>161</v>
      </c>
      <c r="AI42" s="1" t="s">
        <v>131</v>
      </c>
      <c r="AJ42" s="1">
        <v>90.5</v>
      </c>
      <c r="AK42" s="1"/>
      <c r="AL42" s="1" t="s">
        <v>1055</v>
      </c>
      <c r="AM42" s="1" t="s">
        <v>1054</v>
      </c>
      <c r="AN42" s="1"/>
      <c r="AO42" s="1" t="s">
        <v>439</v>
      </c>
      <c r="AP42" s="1" t="s">
        <v>229</v>
      </c>
      <c r="AQ42" s="1">
        <v>85.8</v>
      </c>
      <c r="AR42" s="1"/>
      <c r="AS42" s="1"/>
      <c r="AT42" s="1"/>
      <c r="AU42" s="1"/>
      <c r="AV42" s="1"/>
      <c r="AW42" s="1"/>
      <c r="AX42" s="1"/>
      <c r="AY42" s="1" t="s">
        <v>1012</v>
      </c>
      <c r="AZ42" s="1" t="s">
        <v>1056</v>
      </c>
      <c r="BA42" s="1"/>
      <c r="BB42" s="1"/>
      <c r="BC42" s="1" t="s">
        <v>526</v>
      </c>
      <c r="BD42" s="1" t="s">
        <v>137</v>
      </c>
      <c r="BE42" s="1">
        <v>67.1</v>
      </c>
      <c r="BF42" s="1">
        <v>6.71</v>
      </c>
      <c r="BG42" s="1"/>
      <c r="BH42" s="1"/>
      <c r="BI42" s="1"/>
      <c r="BJ42" s="1"/>
      <c r="BK42" s="1"/>
      <c r="BL42" s="1"/>
      <c r="BM42" s="1"/>
      <c r="BN42" s="1"/>
      <c r="BO42" s="1" t="s">
        <v>1057</v>
      </c>
      <c r="BP42" s="1"/>
      <c r="BQ42" s="1"/>
      <c r="BR42" s="1" t="s">
        <v>1058</v>
      </c>
      <c r="BS42" s="1">
        <v>9</v>
      </c>
      <c r="BT42" s="1"/>
      <c r="BU42" s="1" t="str">
        <f>HYPERLINK("https://nconnect.nicmar.ac.in/storage/profile/ProfilePhoto_P25709044_758396.jpg","Download")</f>
        <v>0</v>
      </c>
      <c r="BV42" s="3"/>
      <c r="BW42" s="3"/>
    </row>
    <row r="43" spans="1:75">
      <c r="A43" s="1" t="s">
        <v>75</v>
      </c>
      <c r="B43" s="1" t="s">
        <v>76</v>
      </c>
      <c r="C43" s="1" t="s">
        <v>1059</v>
      </c>
      <c r="D43" s="1" t="s">
        <v>1060</v>
      </c>
      <c r="E43" s="1"/>
      <c r="F43" s="1" t="s">
        <v>1061</v>
      </c>
      <c r="G43" s="1" t="s">
        <v>1062</v>
      </c>
      <c r="H43" s="1" t="s">
        <v>1063</v>
      </c>
      <c r="I43" s="1" t="s">
        <v>1064</v>
      </c>
      <c r="J43" s="1">
        <v>9486282898</v>
      </c>
      <c r="K43" s="1" t="s">
        <v>84</v>
      </c>
      <c r="L43" s="1" t="s">
        <v>1065</v>
      </c>
      <c r="M43" s="1" t="s">
        <v>86</v>
      </c>
      <c r="N43" s="1" t="s">
        <v>1066</v>
      </c>
      <c r="O43" s="1"/>
      <c r="P43" s="1" t="s">
        <v>986</v>
      </c>
      <c r="Q43" s="1" t="s">
        <v>1067</v>
      </c>
      <c r="R43" s="1" t="s">
        <v>1068</v>
      </c>
      <c r="S43" s="1">
        <v>9443163562</v>
      </c>
      <c r="T43" s="1" t="s">
        <v>604</v>
      </c>
      <c r="U43" s="1" t="s">
        <v>1069</v>
      </c>
      <c r="V43" s="1">
        <v>9442263562</v>
      </c>
      <c r="W43" s="1" t="s">
        <v>328</v>
      </c>
      <c r="X43" s="1" t="s">
        <v>1070</v>
      </c>
      <c r="Y43" s="1" t="s">
        <v>1071</v>
      </c>
      <c r="Z43" s="1" t="s">
        <v>408</v>
      </c>
      <c r="AA43" s="1" t="s">
        <v>1070</v>
      </c>
      <c r="AB43" s="1" t="s">
        <v>1071</v>
      </c>
      <c r="AC43" s="1" t="s">
        <v>408</v>
      </c>
      <c r="AD43" s="1">
        <v>7.87</v>
      </c>
      <c r="AE43" s="1" t="s">
        <v>97</v>
      </c>
      <c r="AF43" s="1" t="s">
        <v>1072</v>
      </c>
      <c r="AG43" s="1" t="s">
        <v>1073</v>
      </c>
      <c r="AH43" s="1" t="s">
        <v>107</v>
      </c>
      <c r="AI43" s="1" t="s">
        <v>636</v>
      </c>
      <c r="AJ43" s="1">
        <v>86.6</v>
      </c>
      <c r="AK43" s="1"/>
      <c r="AL43" s="1" t="s">
        <v>1072</v>
      </c>
      <c r="AM43" s="1" t="s">
        <v>1073</v>
      </c>
      <c r="AN43" s="1"/>
      <c r="AO43" s="1" t="s">
        <v>612</v>
      </c>
      <c r="AP43" s="1" t="s">
        <v>229</v>
      </c>
      <c r="AQ43" s="1">
        <v>88.78</v>
      </c>
      <c r="AR43" s="1"/>
      <c r="AS43" s="1"/>
      <c r="AT43" s="1"/>
      <c r="AU43" s="1"/>
      <c r="AV43" s="1"/>
      <c r="AW43" s="1"/>
      <c r="AX43" s="1"/>
      <c r="AY43" s="1" t="s">
        <v>1074</v>
      </c>
      <c r="AZ43" s="1" t="s">
        <v>1074</v>
      </c>
      <c r="BA43" s="1"/>
      <c r="BB43" s="1"/>
      <c r="BC43" s="1" t="s">
        <v>106</v>
      </c>
      <c r="BD43" s="1" t="s">
        <v>337</v>
      </c>
      <c r="BE43" s="1">
        <v>83.2</v>
      </c>
      <c r="BF43" s="1">
        <v>8.32</v>
      </c>
      <c r="BG43" s="1"/>
      <c r="BH43" s="1"/>
      <c r="BI43" s="1"/>
      <c r="BJ43" s="1"/>
      <c r="BK43" s="1"/>
      <c r="BL43" s="1"/>
      <c r="BM43" s="1"/>
      <c r="BN43" s="1"/>
      <c r="BO43" s="1" t="s">
        <v>1075</v>
      </c>
      <c r="BP43" s="1"/>
      <c r="BQ43" s="1"/>
      <c r="BR43" s="1" t="s">
        <v>1076</v>
      </c>
      <c r="BS43" s="1">
        <v>4</v>
      </c>
      <c r="BT43" s="1"/>
      <c r="BU43" s="1" t="str">
        <f>HYPERLINK("https://nconnect.nicmar.ac.in/storage/profile/ProfilePhoto_P25709045_597318.jpg","Download")</f>
        <v>0</v>
      </c>
      <c r="BV43" s="3"/>
      <c r="BW43" s="3"/>
    </row>
    <row r="44" spans="1:75">
      <c r="A44" s="1" t="s">
        <v>75</v>
      </c>
      <c r="B44" s="1" t="s">
        <v>76</v>
      </c>
      <c r="C44" s="1" t="s">
        <v>1077</v>
      </c>
      <c r="D44" s="1" t="s">
        <v>618</v>
      </c>
      <c r="E44" s="1"/>
      <c r="F44" s="1" t="s">
        <v>1078</v>
      </c>
      <c r="G44" s="1" t="s">
        <v>1079</v>
      </c>
      <c r="H44" s="1" t="s">
        <v>1080</v>
      </c>
      <c r="I44" s="1" t="s">
        <v>1081</v>
      </c>
      <c r="J44" s="1">
        <v>8870799375</v>
      </c>
      <c r="K44" s="1" t="s">
        <v>84</v>
      </c>
      <c r="L44" s="1" t="s">
        <v>1082</v>
      </c>
      <c r="M44" s="1" t="s">
        <v>86</v>
      </c>
      <c r="N44" s="1" t="s">
        <v>1083</v>
      </c>
      <c r="O44" s="1"/>
      <c r="P44" s="1" t="s">
        <v>185</v>
      </c>
      <c r="Q44" s="1" t="s">
        <v>1084</v>
      </c>
      <c r="R44" s="1" t="s">
        <v>1085</v>
      </c>
      <c r="S44" s="1">
        <v>6380440322</v>
      </c>
      <c r="T44" s="1" t="s">
        <v>1086</v>
      </c>
      <c r="U44" s="1" t="s">
        <v>1087</v>
      </c>
      <c r="V44" s="1">
        <v>8220245772</v>
      </c>
      <c r="W44" s="1" t="s">
        <v>124</v>
      </c>
      <c r="X44" s="1" t="s">
        <v>1088</v>
      </c>
      <c r="Y44" s="1" t="s">
        <v>1089</v>
      </c>
      <c r="Z44" s="1" t="s">
        <v>408</v>
      </c>
      <c r="AA44" s="1" t="s">
        <v>1090</v>
      </c>
      <c r="AB44" s="1" t="s">
        <v>1089</v>
      </c>
      <c r="AC44" s="1" t="s">
        <v>408</v>
      </c>
      <c r="AD44" s="1">
        <v>7.42</v>
      </c>
      <c r="AE44" s="1" t="s">
        <v>97</v>
      </c>
      <c r="AF44" s="1" t="s">
        <v>1091</v>
      </c>
      <c r="AG44" s="1" t="s">
        <v>309</v>
      </c>
      <c r="AH44" s="1" t="s">
        <v>194</v>
      </c>
      <c r="AI44" s="1" t="s">
        <v>161</v>
      </c>
      <c r="AJ44" s="1">
        <v>87.4</v>
      </c>
      <c r="AK44" s="1">
        <v>9.2</v>
      </c>
      <c r="AL44" s="1" t="s">
        <v>1092</v>
      </c>
      <c r="AM44" s="1" t="s">
        <v>309</v>
      </c>
      <c r="AN44" s="1"/>
      <c r="AO44" s="1" t="s">
        <v>197</v>
      </c>
      <c r="AP44" s="1" t="s">
        <v>131</v>
      </c>
      <c r="AQ44" s="1">
        <v>61.4</v>
      </c>
      <c r="AR44" s="1"/>
      <c r="AS44" s="1"/>
      <c r="AT44" s="1"/>
      <c r="AU44" s="1"/>
      <c r="AV44" s="1"/>
      <c r="AW44" s="1"/>
      <c r="AX44" s="1"/>
      <c r="AY44" s="1" t="s">
        <v>637</v>
      </c>
      <c r="AZ44" s="1" t="s">
        <v>1093</v>
      </c>
      <c r="BA44" s="1"/>
      <c r="BB44" s="1"/>
      <c r="BC44" s="1" t="s">
        <v>131</v>
      </c>
      <c r="BD44" s="1" t="s">
        <v>440</v>
      </c>
      <c r="BE44" s="1">
        <v>73</v>
      </c>
      <c r="BF44" s="1">
        <v>7.3</v>
      </c>
      <c r="BG44" s="1"/>
      <c r="BH44" s="1"/>
      <c r="BI44" s="1"/>
      <c r="BJ44" s="1"/>
      <c r="BK44" s="1"/>
      <c r="BL44" s="1"/>
      <c r="BM44" s="1"/>
      <c r="BN44" s="1"/>
      <c r="BO44" s="1" t="s">
        <v>463</v>
      </c>
      <c r="BP44" s="1"/>
      <c r="BQ44" s="1"/>
      <c r="BR44" s="1" t="s">
        <v>1094</v>
      </c>
      <c r="BS44" s="1">
        <v>9</v>
      </c>
      <c r="BT44" s="1"/>
      <c r="BU44" s="1" t="str">
        <f>HYPERLINK("https://nconnect.nicmar.ac.in/storage/profile/ProfilePhoto_P25709046_569812.jpg","Download")</f>
        <v>0</v>
      </c>
      <c r="BV44" s="3"/>
      <c r="BW44" s="3"/>
    </row>
    <row r="45" spans="1:75">
      <c r="A45" s="1" t="s">
        <v>75</v>
      </c>
      <c r="B45" s="1" t="s">
        <v>76</v>
      </c>
      <c r="C45" s="1" t="s">
        <v>1095</v>
      </c>
      <c r="D45" s="1" t="s">
        <v>1096</v>
      </c>
      <c r="E45" s="1" t="s">
        <v>1097</v>
      </c>
      <c r="F45" s="1" t="s">
        <v>1098</v>
      </c>
      <c r="G45" s="1" t="s">
        <v>1099</v>
      </c>
      <c r="H45" s="1" t="s">
        <v>1100</v>
      </c>
      <c r="I45" s="1" t="s">
        <v>1101</v>
      </c>
      <c r="J45" s="1">
        <v>9324339511</v>
      </c>
      <c r="K45" s="1" t="s">
        <v>84</v>
      </c>
      <c r="L45" s="1" t="s">
        <v>1102</v>
      </c>
      <c r="M45" s="1" t="s">
        <v>86</v>
      </c>
      <c r="N45" s="1" t="s">
        <v>1103</v>
      </c>
      <c r="O45" s="1"/>
      <c r="P45" s="1" t="s">
        <v>88</v>
      </c>
      <c r="Q45" s="1" t="s">
        <v>1104</v>
      </c>
      <c r="R45" s="1" t="s">
        <v>1105</v>
      </c>
      <c r="S45" s="1">
        <v>9969581615</v>
      </c>
      <c r="T45" s="1" t="s">
        <v>1106</v>
      </c>
      <c r="U45" s="1" t="s">
        <v>1107</v>
      </c>
      <c r="V45" s="1">
        <v>7240661318</v>
      </c>
      <c r="W45" s="1" t="s">
        <v>124</v>
      </c>
      <c r="X45" s="1" t="s">
        <v>1108</v>
      </c>
      <c r="Y45" s="1" t="s">
        <v>1109</v>
      </c>
      <c r="Z45" s="1" t="s">
        <v>1110</v>
      </c>
      <c r="AA45" s="1" t="s">
        <v>1108</v>
      </c>
      <c r="AB45" s="1" t="s">
        <v>1109</v>
      </c>
      <c r="AC45" s="1" t="s">
        <v>1110</v>
      </c>
      <c r="AD45" s="1">
        <v>8.18</v>
      </c>
      <c r="AE45" s="1" t="s">
        <v>97</v>
      </c>
      <c r="AF45" s="1" t="s">
        <v>1111</v>
      </c>
      <c r="AG45" s="1" t="s">
        <v>1112</v>
      </c>
      <c r="AH45" s="1" t="s">
        <v>197</v>
      </c>
      <c r="AI45" s="1" t="s">
        <v>228</v>
      </c>
      <c r="AJ45" s="1">
        <v>74</v>
      </c>
      <c r="AK45" s="1">
        <v>0</v>
      </c>
      <c r="AL45" s="1"/>
      <c r="AM45" s="1"/>
      <c r="AN45" s="1"/>
      <c r="AO45" s="1"/>
      <c r="AP45" s="1"/>
      <c r="AQ45" s="1"/>
      <c r="AR45" s="1"/>
      <c r="AS45" s="1" t="s">
        <v>282</v>
      </c>
      <c r="AT45" s="1" t="s">
        <v>1113</v>
      </c>
      <c r="AU45" s="1" t="s">
        <v>439</v>
      </c>
      <c r="AV45" s="1" t="s">
        <v>366</v>
      </c>
      <c r="AW45" s="1">
        <v>68.47</v>
      </c>
      <c r="AX45" s="1">
        <v>0</v>
      </c>
      <c r="AY45" s="1" t="s">
        <v>1114</v>
      </c>
      <c r="AZ45" s="1" t="s">
        <v>1115</v>
      </c>
      <c r="BA45" s="1"/>
      <c r="BB45" s="1"/>
      <c r="BC45" s="1" t="s">
        <v>201</v>
      </c>
      <c r="BD45" s="1" t="s">
        <v>137</v>
      </c>
      <c r="BE45" s="1">
        <v>80.3</v>
      </c>
      <c r="BF45" s="1">
        <v>8.03</v>
      </c>
      <c r="BG45" s="1"/>
      <c r="BH45" s="1"/>
      <c r="BI45" s="1"/>
      <c r="BJ45" s="1"/>
      <c r="BK45" s="1"/>
      <c r="BL45" s="1"/>
      <c r="BM45" s="1"/>
      <c r="BN45" s="1"/>
      <c r="BO45" s="1" t="s">
        <v>232</v>
      </c>
      <c r="BP45" s="1"/>
      <c r="BQ45" s="1"/>
      <c r="BR45" s="1" t="s">
        <v>1116</v>
      </c>
      <c r="BS45" s="1">
        <v>19</v>
      </c>
      <c r="BT45" s="1" t="s">
        <v>1117</v>
      </c>
      <c r="BU45" s="1" t="str">
        <f>HYPERLINK("https://nconnect.nicmar.ac.in/storage/profile/ProfilePhoto_P25709047_291457.jpg","Download")</f>
        <v>0</v>
      </c>
      <c r="BV45" s="3"/>
      <c r="BW45" s="3"/>
    </row>
    <row r="46" spans="1:75">
      <c r="A46" s="1" t="s">
        <v>75</v>
      </c>
      <c r="B46" s="1" t="s">
        <v>76</v>
      </c>
      <c r="C46" s="1" t="s">
        <v>1118</v>
      </c>
      <c r="D46" s="1" t="s">
        <v>1119</v>
      </c>
      <c r="E46" s="1" t="s">
        <v>1120</v>
      </c>
      <c r="F46" s="1" t="s">
        <v>1121</v>
      </c>
      <c r="G46" s="1" t="s">
        <v>1122</v>
      </c>
      <c r="H46" s="1" t="s">
        <v>1123</v>
      </c>
      <c r="I46" s="1" t="s">
        <v>1124</v>
      </c>
      <c r="J46" s="1">
        <v>9226629099</v>
      </c>
      <c r="K46" s="1" t="s">
        <v>84</v>
      </c>
      <c r="L46" s="1" t="s">
        <v>1125</v>
      </c>
      <c r="M46" s="1" t="s">
        <v>86</v>
      </c>
      <c r="N46" s="1" t="s">
        <v>1126</v>
      </c>
      <c r="O46" s="1"/>
      <c r="P46" s="1" t="s">
        <v>601</v>
      </c>
      <c r="Q46" s="1" t="s">
        <v>1127</v>
      </c>
      <c r="R46" s="1" t="s">
        <v>1128</v>
      </c>
      <c r="S46" s="1">
        <v>9422271692</v>
      </c>
      <c r="T46" s="1" t="s">
        <v>1129</v>
      </c>
      <c r="U46" s="1" t="s">
        <v>1130</v>
      </c>
      <c r="V46" s="1">
        <v>9834237208</v>
      </c>
      <c r="W46" s="1" t="s">
        <v>124</v>
      </c>
      <c r="X46" s="1" t="s">
        <v>1131</v>
      </c>
      <c r="Y46" s="1" t="s">
        <v>501</v>
      </c>
      <c r="Z46" s="1" t="s">
        <v>127</v>
      </c>
      <c r="AA46" s="1" t="s">
        <v>1131</v>
      </c>
      <c r="AB46" s="1" t="s">
        <v>501</v>
      </c>
      <c r="AC46" s="1" t="s">
        <v>127</v>
      </c>
      <c r="AD46" s="1">
        <v>9.21</v>
      </c>
      <c r="AE46" s="1" t="s">
        <v>97</v>
      </c>
      <c r="AF46" s="1" t="s">
        <v>1132</v>
      </c>
      <c r="AG46" s="1" t="s">
        <v>1133</v>
      </c>
      <c r="AH46" s="1" t="s">
        <v>161</v>
      </c>
      <c r="AI46" s="1" t="s">
        <v>100</v>
      </c>
      <c r="AJ46" s="1">
        <v>86.4</v>
      </c>
      <c r="AK46" s="1">
        <v>0</v>
      </c>
      <c r="AL46" s="1"/>
      <c r="AM46" s="1"/>
      <c r="AN46" s="1"/>
      <c r="AO46" s="1"/>
      <c r="AP46" s="1"/>
      <c r="AQ46" s="1"/>
      <c r="AR46" s="1"/>
      <c r="AS46" s="1" t="s">
        <v>282</v>
      </c>
      <c r="AT46" s="1" t="s">
        <v>1134</v>
      </c>
      <c r="AU46" s="1" t="s">
        <v>548</v>
      </c>
      <c r="AV46" s="1" t="s">
        <v>106</v>
      </c>
      <c r="AW46" s="1">
        <v>86.63</v>
      </c>
      <c r="AX46" s="1">
        <v>0</v>
      </c>
      <c r="AY46" s="1" t="s">
        <v>505</v>
      </c>
      <c r="AZ46" s="1" t="s">
        <v>1135</v>
      </c>
      <c r="BA46" s="1"/>
      <c r="BB46" s="1"/>
      <c r="BC46" s="1" t="s">
        <v>315</v>
      </c>
      <c r="BD46" s="1" t="s">
        <v>137</v>
      </c>
      <c r="BE46" s="1">
        <v>66.9</v>
      </c>
      <c r="BF46" s="1">
        <v>7.44</v>
      </c>
      <c r="BG46" s="1"/>
      <c r="BH46" s="1"/>
      <c r="BI46" s="1"/>
      <c r="BJ46" s="1"/>
      <c r="BK46" s="1"/>
      <c r="BL46" s="1"/>
      <c r="BM46" s="1"/>
      <c r="BN46" s="1"/>
      <c r="BO46" s="1" t="s">
        <v>232</v>
      </c>
      <c r="BP46" s="1"/>
      <c r="BQ46" s="1"/>
      <c r="BR46" s="1"/>
      <c r="BS46" s="1"/>
      <c r="BT46" s="1"/>
      <c r="BU46" s="1" t="str">
        <f>HYPERLINK("https://nconnect.nicmar.ac.in/storage/profile/ProfilePhoto_P25709048_348927.jpg","Download")</f>
        <v>0</v>
      </c>
      <c r="BV46" s="3"/>
      <c r="BW46" s="3"/>
    </row>
    <row r="47" spans="1:75">
      <c r="A47" s="1" t="s">
        <v>75</v>
      </c>
      <c r="B47" s="1" t="s">
        <v>76</v>
      </c>
      <c r="C47" s="1" t="s">
        <v>1136</v>
      </c>
      <c r="D47" s="1" t="s">
        <v>1137</v>
      </c>
      <c r="E47" s="1" t="s">
        <v>1138</v>
      </c>
      <c r="F47" s="1" t="s">
        <v>1139</v>
      </c>
      <c r="G47" s="1" t="s">
        <v>1140</v>
      </c>
      <c r="H47" s="1" t="s">
        <v>1141</v>
      </c>
      <c r="I47" s="1" t="s">
        <v>1142</v>
      </c>
      <c r="J47" s="1">
        <v>9921301084</v>
      </c>
      <c r="K47" s="1" t="s">
        <v>84</v>
      </c>
      <c r="L47" s="1" t="s">
        <v>1143</v>
      </c>
      <c r="M47" s="1" t="s">
        <v>86</v>
      </c>
      <c r="N47" s="1" t="s">
        <v>673</v>
      </c>
      <c r="O47" s="1"/>
      <c r="P47" s="1" t="s">
        <v>88</v>
      </c>
      <c r="Q47" s="1" t="s">
        <v>1144</v>
      </c>
      <c r="R47" s="1" t="s">
        <v>1145</v>
      </c>
      <c r="S47" s="1">
        <v>9421899423</v>
      </c>
      <c r="T47" s="1" t="s">
        <v>723</v>
      </c>
      <c r="U47" s="1" t="s">
        <v>1146</v>
      </c>
      <c r="V47" s="1">
        <v>9422561234</v>
      </c>
      <c r="W47" s="1" t="s">
        <v>518</v>
      </c>
      <c r="X47" s="1" t="s">
        <v>1147</v>
      </c>
      <c r="Y47" s="1" t="s">
        <v>501</v>
      </c>
      <c r="Z47" s="1" t="s">
        <v>127</v>
      </c>
      <c r="AA47" s="1" t="s">
        <v>1147</v>
      </c>
      <c r="AB47" s="1" t="s">
        <v>501</v>
      </c>
      <c r="AC47" s="1" t="s">
        <v>127</v>
      </c>
      <c r="AD47" s="1">
        <v>7.71</v>
      </c>
      <c r="AE47" s="1" t="s">
        <v>97</v>
      </c>
      <c r="AF47" s="1" t="s">
        <v>1148</v>
      </c>
      <c r="AG47" s="1" t="s">
        <v>1149</v>
      </c>
      <c r="AH47" s="1" t="s">
        <v>161</v>
      </c>
      <c r="AI47" s="1" t="s">
        <v>131</v>
      </c>
      <c r="AJ47" s="1">
        <v>67.57</v>
      </c>
      <c r="AK47" s="1"/>
      <c r="AL47" s="1"/>
      <c r="AM47" s="1"/>
      <c r="AN47" s="1"/>
      <c r="AO47" s="1"/>
      <c r="AP47" s="1"/>
      <c r="AQ47" s="1"/>
      <c r="AR47" s="1"/>
      <c r="AS47" s="1" t="s">
        <v>282</v>
      </c>
      <c r="AT47" s="1" t="s">
        <v>1150</v>
      </c>
      <c r="AU47" s="1" t="s">
        <v>704</v>
      </c>
      <c r="AV47" s="1" t="s">
        <v>774</v>
      </c>
      <c r="AW47" s="1">
        <v>86.32</v>
      </c>
      <c r="AX47" s="1"/>
      <c r="AY47" s="1" t="s">
        <v>1151</v>
      </c>
      <c r="AZ47" s="1" t="s">
        <v>1152</v>
      </c>
      <c r="BA47" s="1" t="s">
        <v>167</v>
      </c>
      <c r="BB47" s="1" t="s">
        <v>168</v>
      </c>
      <c r="BC47" s="1" t="s">
        <v>366</v>
      </c>
      <c r="BD47" s="1" t="s">
        <v>137</v>
      </c>
      <c r="BE47" s="1">
        <v>0</v>
      </c>
      <c r="BF47" s="1">
        <v>2.78</v>
      </c>
      <c r="BG47" s="1"/>
      <c r="BH47" s="1"/>
      <c r="BI47" s="1"/>
      <c r="BJ47" s="1"/>
      <c r="BK47" s="1"/>
      <c r="BL47" s="1"/>
      <c r="BM47" s="1"/>
      <c r="BN47" s="1"/>
      <c r="BO47" s="1" t="s">
        <v>1153</v>
      </c>
      <c r="BP47" s="1"/>
      <c r="BQ47" s="1"/>
      <c r="BR47" s="1" t="s">
        <v>1154</v>
      </c>
      <c r="BS47" s="1">
        <v>9</v>
      </c>
      <c r="BT47" s="1"/>
      <c r="BU47" s="1" t="str">
        <f>HYPERLINK("https://nconnect.nicmar.ac.in/storage/profile/ProfilePhoto_P25709049_182359.jpg","Download")</f>
        <v>0</v>
      </c>
      <c r="BV47" s="3"/>
      <c r="BW47" s="3"/>
    </row>
    <row r="48" spans="1:75">
      <c r="A48" s="1" t="s">
        <v>75</v>
      </c>
      <c r="B48" s="1" t="s">
        <v>76</v>
      </c>
      <c r="C48" s="1" t="s">
        <v>1155</v>
      </c>
      <c r="D48" s="1" t="s">
        <v>1156</v>
      </c>
      <c r="E48" s="1"/>
      <c r="F48" s="1" t="s">
        <v>1157</v>
      </c>
      <c r="G48" s="1" t="s">
        <v>1158</v>
      </c>
      <c r="H48" s="1" t="s">
        <v>1159</v>
      </c>
      <c r="I48" s="1" t="s">
        <v>1160</v>
      </c>
      <c r="J48" s="1">
        <v>9893689890</v>
      </c>
      <c r="K48" s="1" t="s">
        <v>147</v>
      </c>
      <c r="L48" s="1" t="s">
        <v>1161</v>
      </c>
      <c r="M48" s="1" t="s">
        <v>86</v>
      </c>
      <c r="N48" s="1" t="s">
        <v>1162</v>
      </c>
      <c r="O48" s="1"/>
      <c r="P48" s="1" t="s">
        <v>986</v>
      </c>
      <c r="Q48" s="1" t="s">
        <v>1163</v>
      </c>
      <c r="R48" s="1" t="s">
        <v>1164</v>
      </c>
      <c r="S48" s="1">
        <v>9329009349</v>
      </c>
      <c r="T48" s="1" t="s">
        <v>1106</v>
      </c>
      <c r="U48" s="1" t="s">
        <v>1165</v>
      </c>
      <c r="V48" s="1">
        <v>9329555366</v>
      </c>
      <c r="W48" s="1" t="s">
        <v>124</v>
      </c>
      <c r="X48" s="1" t="s">
        <v>1166</v>
      </c>
      <c r="Y48" s="1" t="s">
        <v>1167</v>
      </c>
      <c r="Z48" s="1" t="s">
        <v>1168</v>
      </c>
      <c r="AA48" s="1" t="s">
        <v>1166</v>
      </c>
      <c r="AB48" s="1" t="s">
        <v>1167</v>
      </c>
      <c r="AC48" s="1" t="s">
        <v>1168</v>
      </c>
      <c r="AD48" s="1" t="s">
        <v>97</v>
      </c>
      <c r="AE48" s="1" t="s">
        <v>97</v>
      </c>
      <c r="AF48" s="1" t="s">
        <v>1169</v>
      </c>
      <c r="AG48" s="1" t="s">
        <v>309</v>
      </c>
      <c r="AH48" s="1" t="s">
        <v>130</v>
      </c>
      <c r="AI48" s="1" t="s">
        <v>131</v>
      </c>
      <c r="AJ48" s="1">
        <v>85.6</v>
      </c>
      <c r="AK48" s="1"/>
      <c r="AL48" s="1" t="s">
        <v>1169</v>
      </c>
      <c r="AM48" s="1" t="s">
        <v>309</v>
      </c>
      <c r="AN48" s="1" t="s">
        <v>164</v>
      </c>
      <c r="AO48" s="1" t="s">
        <v>821</v>
      </c>
      <c r="AP48" s="1" t="s">
        <v>229</v>
      </c>
      <c r="AQ48" s="1">
        <v>88.9</v>
      </c>
      <c r="AR48" s="1"/>
      <c r="AS48" s="1"/>
      <c r="AT48" s="1"/>
      <c r="AU48" s="1"/>
      <c r="AV48" s="1"/>
      <c r="AW48" s="1"/>
      <c r="AX48" s="1"/>
      <c r="AY48" s="1" t="s">
        <v>1170</v>
      </c>
      <c r="AZ48" s="1" t="s">
        <v>1171</v>
      </c>
      <c r="BA48" s="1" t="s">
        <v>167</v>
      </c>
      <c r="BB48" s="1" t="s">
        <v>168</v>
      </c>
      <c r="BC48" s="1" t="s">
        <v>414</v>
      </c>
      <c r="BD48" s="1" t="s">
        <v>137</v>
      </c>
      <c r="BE48" s="1">
        <v>60.69</v>
      </c>
      <c r="BF48" s="1"/>
      <c r="BG48" s="1"/>
      <c r="BH48" s="1"/>
      <c r="BI48" s="1"/>
      <c r="BJ48" s="1"/>
      <c r="BK48" s="1"/>
      <c r="BL48" s="1"/>
      <c r="BM48" s="1"/>
      <c r="BN48" s="1"/>
      <c r="BO48" s="1" t="s">
        <v>1172</v>
      </c>
      <c r="BP48" s="1"/>
      <c r="BQ48" s="1"/>
      <c r="BR48" s="1" t="s">
        <v>1173</v>
      </c>
      <c r="BS48" s="1">
        <v>11</v>
      </c>
      <c r="BT48" s="1"/>
      <c r="BU48" s="1" t="str">
        <f>HYPERLINK("https://nconnect.nicmar.ac.in/storage/profile/ProfilePhoto_P25709050_634128.jpg","Download")</f>
        <v>0</v>
      </c>
      <c r="BV48" s="3"/>
      <c r="BW48" s="3"/>
    </row>
    <row r="49" spans="1:75">
      <c r="A49" s="1" t="s">
        <v>75</v>
      </c>
      <c r="B49" s="1" t="s">
        <v>76</v>
      </c>
      <c r="C49" s="1" t="s">
        <v>1174</v>
      </c>
      <c r="D49" s="1" t="s">
        <v>1175</v>
      </c>
      <c r="E49" s="1" t="s">
        <v>1176</v>
      </c>
      <c r="F49" s="1" t="s">
        <v>1177</v>
      </c>
      <c r="G49" s="1" t="s">
        <v>1178</v>
      </c>
      <c r="H49" s="1" t="s">
        <v>1179</v>
      </c>
      <c r="I49" s="1" t="s">
        <v>1180</v>
      </c>
      <c r="J49" s="1">
        <v>8590832820</v>
      </c>
      <c r="K49" s="1" t="s">
        <v>84</v>
      </c>
      <c r="L49" s="1" t="s">
        <v>1181</v>
      </c>
      <c r="M49" s="1" t="s">
        <v>86</v>
      </c>
      <c r="N49" s="1" t="s">
        <v>1182</v>
      </c>
      <c r="O49" s="1"/>
      <c r="P49" s="1" t="s">
        <v>601</v>
      </c>
      <c r="Q49" s="1" t="s">
        <v>1183</v>
      </c>
      <c r="R49" s="1" t="s">
        <v>1184</v>
      </c>
      <c r="S49" s="1">
        <v>9447453469</v>
      </c>
      <c r="T49" s="1" t="s">
        <v>1185</v>
      </c>
      <c r="U49" s="1" t="s">
        <v>1186</v>
      </c>
      <c r="V49" s="1">
        <v>8547351361</v>
      </c>
      <c r="W49" s="1" t="s">
        <v>328</v>
      </c>
      <c r="X49" s="1" t="s">
        <v>1187</v>
      </c>
      <c r="Y49" s="1" t="s">
        <v>1188</v>
      </c>
      <c r="Z49" s="1" t="s">
        <v>431</v>
      </c>
      <c r="AA49" s="1" t="s">
        <v>1187</v>
      </c>
      <c r="AB49" s="1" t="s">
        <v>1188</v>
      </c>
      <c r="AC49" s="1" t="s">
        <v>431</v>
      </c>
      <c r="AD49" s="1">
        <v>8.97</v>
      </c>
      <c r="AE49" s="1" t="s">
        <v>97</v>
      </c>
      <c r="AF49" s="1" t="s">
        <v>1189</v>
      </c>
      <c r="AG49" s="1" t="s">
        <v>820</v>
      </c>
      <c r="AH49" s="1" t="s">
        <v>100</v>
      </c>
      <c r="AI49" s="1" t="s">
        <v>131</v>
      </c>
      <c r="AJ49" s="1">
        <v>87.8</v>
      </c>
      <c r="AK49" s="1"/>
      <c r="AL49" s="1" t="s">
        <v>1189</v>
      </c>
      <c r="AM49" s="1" t="s">
        <v>820</v>
      </c>
      <c r="AN49" s="1" t="s">
        <v>164</v>
      </c>
      <c r="AO49" s="1" t="s">
        <v>102</v>
      </c>
      <c r="AP49" s="1" t="s">
        <v>229</v>
      </c>
      <c r="AQ49" s="1">
        <v>82.8</v>
      </c>
      <c r="AR49" s="1"/>
      <c r="AS49" s="1"/>
      <c r="AT49" s="1"/>
      <c r="AU49" s="1"/>
      <c r="AV49" s="1"/>
      <c r="AW49" s="1"/>
      <c r="AX49" s="1"/>
      <c r="AY49" s="1" t="s">
        <v>1012</v>
      </c>
      <c r="AZ49" s="1" t="s">
        <v>1190</v>
      </c>
      <c r="BA49" s="1" t="s">
        <v>167</v>
      </c>
      <c r="BB49" s="1" t="s">
        <v>168</v>
      </c>
      <c r="BC49" s="1" t="s">
        <v>414</v>
      </c>
      <c r="BD49" s="1" t="s">
        <v>107</v>
      </c>
      <c r="BE49" s="1">
        <v>70.7</v>
      </c>
      <c r="BF49" s="1"/>
      <c r="BG49" s="1"/>
      <c r="BH49" s="1"/>
      <c r="BI49" s="1"/>
      <c r="BJ49" s="1"/>
      <c r="BK49" s="1"/>
      <c r="BL49" s="1"/>
      <c r="BM49" s="1"/>
      <c r="BN49" s="1"/>
      <c r="BO49" s="1" t="s">
        <v>1191</v>
      </c>
      <c r="BP49" s="1"/>
      <c r="BQ49" s="1"/>
      <c r="BR49" s="1" t="s">
        <v>1192</v>
      </c>
      <c r="BS49" s="1">
        <v>11</v>
      </c>
      <c r="BT49" s="1" t="s">
        <v>1193</v>
      </c>
      <c r="BU49" s="1" t="str">
        <f>HYPERLINK("https://nconnect.nicmar.ac.in/storage/profile/ProfilePhoto_P25709051_614723.jpg","Download")</f>
        <v>0</v>
      </c>
      <c r="BV49" s="3"/>
      <c r="BW49" s="3"/>
    </row>
    <row r="50" spans="1:75">
      <c r="A50" s="1" t="s">
        <v>75</v>
      </c>
      <c r="B50" s="1" t="s">
        <v>76</v>
      </c>
      <c r="C50" s="1" t="s">
        <v>1194</v>
      </c>
      <c r="D50" s="1" t="s">
        <v>1195</v>
      </c>
      <c r="E50" s="1" t="s">
        <v>1196</v>
      </c>
      <c r="F50" s="1" t="s">
        <v>1197</v>
      </c>
      <c r="G50" s="1" t="s">
        <v>1198</v>
      </c>
      <c r="H50" s="1" t="s">
        <v>1199</v>
      </c>
      <c r="I50" s="1" t="s">
        <v>1200</v>
      </c>
      <c r="J50" s="1">
        <v>8454868267</v>
      </c>
      <c r="K50" s="1" t="s">
        <v>84</v>
      </c>
      <c r="L50" s="1" t="s">
        <v>1201</v>
      </c>
      <c r="M50" s="1" t="s">
        <v>86</v>
      </c>
      <c r="N50" s="1" t="s">
        <v>673</v>
      </c>
      <c r="O50" s="1" t="s">
        <v>1202</v>
      </c>
      <c r="P50" s="1" t="s">
        <v>601</v>
      </c>
      <c r="Q50" s="1" t="s">
        <v>1203</v>
      </c>
      <c r="R50" s="1" t="s">
        <v>1197</v>
      </c>
      <c r="S50" s="1">
        <v>9619838667</v>
      </c>
      <c r="T50" s="1" t="s">
        <v>1204</v>
      </c>
      <c r="U50" s="1" t="s">
        <v>1205</v>
      </c>
      <c r="V50" s="1">
        <v>9702810573</v>
      </c>
      <c r="W50" s="1" t="s">
        <v>1206</v>
      </c>
      <c r="X50" s="1" t="s">
        <v>1207</v>
      </c>
      <c r="Y50" s="1" t="s">
        <v>678</v>
      </c>
      <c r="Z50" s="1" t="s">
        <v>127</v>
      </c>
      <c r="AA50" s="1" t="s">
        <v>1207</v>
      </c>
      <c r="AB50" s="1" t="s">
        <v>678</v>
      </c>
      <c r="AC50" s="1" t="s">
        <v>127</v>
      </c>
      <c r="AD50" s="1">
        <v>9.16</v>
      </c>
      <c r="AE50" s="1" t="s">
        <v>97</v>
      </c>
      <c r="AF50" s="1" t="s">
        <v>1208</v>
      </c>
      <c r="AG50" s="1" t="s">
        <v>1209</v>
      </c>
      <c r="AH50" s="1" t="s">
        <v>100</v>
      </c>
      <c r="AI50" s="1" t="s">
        <v>228</v>
      </c>
      <c r="AJ50" s="1">
        <v>76.6</v>
      </c>
      <c r="AK50" s="1"/>
      <c r="AL50" s="1" t="s">
        <v>1210</v>
      </c>
      <c r="AM50" s="1" t="s">
        <v>1209</v>
      </c>
      <c r="AN50" s="1"/>
      <c r="AO50" s="1" t="s">
        <v>102</v>
      </c>
      <c r="AP50" s="1" t="s">
        <v>103</v>
      </c>
      <c r="AQ50" s="1">
        <v>88.5</v>
      </c>
      <c r="AR50" s="1"/>
      <c r="AS50" s="1"/>
      <c r="AT50" s="1"/>
      <c r="AU50" s="1"/>
      <c r="AV50" s="1"/>
      <c r="AW50" s="1"/>
      <c r="AX50" s="1"/>
      <c r="AY50" s="1" t="s">
        <v>198</v>
      </c>
      <c r="AZ50" s="1" t="s">
        <v>1211</v>
      </c>
      <c r="BA50" s="1"/>
      <c r="BB50" s="1"/>
      <c r="BC50" s="1" t="s">
        <v>315</v>
      </c>
      <c r="BD50" s="1" t="s">
        <v>137</v>
      </c>
      <c r="BE50" s="1">
        <v>73.64</v>
      </c>
      <c r="BF50" s="1">
        <v>8.03</v>
      </c>
      <c r="BG50" s="1"/>
      <c r="BH50" s="1"/>
      <c r="BI50" s="1"/>
      <c r="BJ50" s="1"/>
      <c r="BK50" s="1"/>
      <c r="BL50" s="1"/>
      <c r="BM50" s="1"/>
      <c r="BN50" s="1"/>
      <c r="BO50" s="1" t="s">
        <v>1212</v>
      </c>
      <c r="BP50" s="1"/>
      <c r="BQ50" s="1"/>
      <c r="BR50" s="1" t="s">
        <v>1213</v>
      </c>
      <c r="BS50" s="1">
        <v>26</v>
      </c>
      <c r="BT50" s="1" t="s">
        <v>1214</v>
      </c>
      <c r="BU50" s="1" t="str">
        <f>HYPERLINK("https://nconnect.nicmar.ac.in/storage/profile/ProfilePhoto_P25709052_235417.jpg","Download")</f>
        <v>0</v>
      </c>
      <c r="BV50" s="3"/>
      <c r="BW50" s="3"/>
    </row>
    <row r="51" spans="1:75">
      <c r="A51" s="1" t="s">
        <v>75</v>
      </c>
      <c r="B51" s="1" t="s">
        <v>76</v>
      </c>
      <c r="C51" s="1" t="s">
        <v>1215</v>
      </c>
      <c r="D51" s="1" t="s">
        <v>1216</v>
      </c>
      <c r="E51" s="1" t="s">
        <v>1217</v>
      </c>
      <c r="F51" s="1" t="s">
        <v>490</v>
      </c>
      <c r="G51" s="1" t="s">
        <v>1218</v>
      </c>
      <c r="H51" s="1" t="s">
        <v>1219</v>
      </c>
      <c r="I51" s="1" t="s">
        <v>1220</v>
      </c>
      <c r="J51" s="1">
        <v>9995902637</v>
      </c>
      <c r="K51" s="1" t="s">
        <v>84</v>
      </c>
      <c r="L51" s="1" t="s">
        <v>1221</v>
      </c>
      <c r="M51" s="1" t="s">
        <v>86</v>
      </c>
      <c r="N51" s="1" t="s">
        <v>1182</v>
      </c>
      <c r="O51" s="1"/>
      <c r="P51" s="1" t="s">
        <v>185</v>
      </c>
      <c r="Q51" s="1" t="s">
        <v>1222</v>
      </c>
      <c r="R51" s="1" t="s">
        <v>1223</v>
      </c>
      <c r="S51" s="1">
        <v>9447029508</v>
      </c>
      <c r="T51" s="1" t="s">
        <v>926</v>
      </c>
      <c r="U51" s="1" t="s">
        <v>1224</v>
      </c>
      <c r="V51" s="1">
        <v>9495329771</v>
      </c>
      <c r="W51" s="1" t="s">
        <v>1206</v>
      </c>
      <c r="X51" s="1" t="s">
        <v>1225</v>
      </c>
      <c r="Y51" s="1" t="s">
        <v>1188</v>
      </c>
      <c r="Z51" s="1" t="s">
        <v>431</v>
      </c>
      <c r="AA51" s="1" t="s">
        <v>1225</v>
      </c>
      <c r="AB51" s="1" t="s">
        <v>1188</v>
      </c>
      <c r="AC51" s="1" t="s">
        <v>431</v>
      </c>
      <c r="AD51" s="1">
        <v>8.68</v>
      </c>
      <c r="AE51" s="1" t="s">
        <v>97</v>
      </c>
      <c r="AF51" s="1" t="s">
        <v>1226</v>
      </c>
      <c r="AG51" s="1" t="s">
        <v>479</v>
      </c>
      <c r="AH51" s="1" t="s">
        <v>702</v>
      </c>
      <c r="AI51" s="1" t="s">
        <v>193</v>
      </c>
      <c r="AJ51" s="1">
        <v>85.5</v>
      </c>
      <c r="AK51" s="1">
        <v>9</v>
      </c>
      <c r="AL51" s="1" t="s">
        <v>1226</v>
      </c>
      <c r="AM51" s="1" t="s">
        <v>479</v>
      </c>
      <c r="AN51" s="1"/>
      <c r="AO51" s="1" t="s">
        <v>194</v>
      </c>
      <c r="AP51" s="1" t="s">
        <v>196</v>
      </c>
      <c r="AQ51" s="1">
        <v>64.4</v>
      </c>
      <c r="AR51" s="1"/>
      <c r="AS51" s="1"/>
      <c r="AT51" s="1"/>
      <c r="AU51" s="1"/>
      <c r="AV51" s="1"/>
      <c r="AW51" s="1"/>
      <c r="AX51" s="1"/>
      <c r="AY51" s="1" t="s">
        <v>1012</v>
      </c>
      <c r="AZ51" s="1" t="s">
        <v>1227</v>
      </c>
      <c r="BA51" s="1"/>
      <c r="BB51" s="1"/>
      <c r="BC51" s="1" t="s">
        <v>1228</v>
      </c>
      <c r="BD51" s="1" t="s">
        <v>106</v>
      </c>
      <c r="BE51" s="1">
        <v>65.2</v>
      </c>
      <c r="BF51" s="1">
        <v>6.9</v>
      </c>
      <c r="BG51" s="1"/>
      <c r="BH51" s="1"/>
      <c r="BI51" s="1"/>
      <c r="BJ51" s="1"/>
      <c r="BK51" s="1"/>
      <c r="BL51" s="1"/>
      <c r="BM51" s="1"/>
      <c r="BN51" s="1"/>
      <c r="BO51" s="1" t="s">
        <v>1229</v>
      </c>
      <c r="BP51" s="1" t="s">
        <v>1230</v>
      </c>
      <c r="BQ51" s="1" t="s">
        <v>1231</v>
      </c>
      <c r="BR51" s="1" t="s">
        <v>1232</v>
      </c>
      <c r="BS51" s="1">
        <v>9</v>
      </c>
      <c r="BT51" s="1"/>
      <c r="BU51" s="1" t="str">
        <f>HYPERLINK("https://nconnect.nicmar.ac.in/storage/profile/ProfilePhoto_P25709053_263159.jpg","Download")</f>
        <v>0</v>
      </c>
      <c r="BV51" s="3"/>
      <c r="BW51" s="3"/>
    </row>
    <row r="52" spans="1:75">
      <c r="A52" s="1" t="s">
        <v>75</v>
      </c>
      <c r="B52" s="1" t="s">
        <v>76</v>
      </c>
      <c r="C52" s="1" t="s">
        <v>1233</v>
      </c>
      <c r="D52" s="1" t="s">
        <v>1234</v>
      </c>
      <c r="E52" s="1" t="s">
        <v>1235</v>
      </c>
      <c r="F52" s="1" t="s">
        <v>1236</v>
      </c>
      <c r="G52" s="1" t="s">
        <v>1237</v>
      </c>
      <c r="H52" s="1" t="s">
        <v>1238</v>
      </c>
      <c r="I52" s="1" t="s">
        <v>1239</v>
      </c>
      <c r="J52" s="1">
        <v>8356090654</v>
      </c>
      <c r="K52" s="1" t="s">
        <v>147</v>
      </c>
      <c r="L52" s="1" t="s">
        <v>1240</v>
      </c>
      <c r="M52" s="1" t="s">
        <v>86</v>
      </c>
      <c r="N52" s="1" t="s">
        <v>583</v>
      </c>
      <c r="O52" s="1"/>
      <c r="P52" s="1" t="s">
        <v>601</v>
      </c>
      <c r="Q52" s="1" t="s">
        <v>1241</v>
      </c>
      <c r="R52" s="1" t="s">
        <v>1242</v>
      </c>
      <c r="S52" s="1">
        <v>8080806011</v>
      </c>
      <c r="T52" s="1" t="s">
        <v>275</v>
      </c>
      <c r="U52" s="1" t="s">
        <v>1243</v>
      </c>
      <c r="V52" s="1">
        <v>9324933362</v>
      </c>
      <c r="W52" s="1" t="s">
        <v>275</v>
      </c>
      <c r="X52" s="1" t="s">
        <v>1244</v>
      </c>
      <c r="Y52" s="1" t="s">
        <v>126</v>
      </c>
      <c r="Z52" s="1" t="s">
        <v>127</v>
      </c>
      <c r="AA52" s="1" t="s">
        <v>1244</v>
      </c>
      <c r="AB52" s="1" t="s">
        <v>126</v>
      </c>
      <c r="AC52" s="1" t="s">
        <v>127</v>
      </c>
      <c r="AD52" s="1">
        <v>8.92</v>
      </c>
      <c r="AE52" s="1" t="s">
        <v>97</v>
      </c>
      <c r="AF52" s="1" t="s">
        <v>1245</v>
      </c>
      <c r="AG52" s="1" t="s">
        <v>479</v>
      </c>
      <c r="AH52" s="1" t="s">
        <v>702</v>
      </c>
      <c r="AI52" s="1" t="s">
        <v>131</v>
      </c>
      <c r="AJ52" s="1">
        <v>91.8</v>
      </c>
      <c r="AK52" s="1"/>
      <c r="AL52" s="1" t="s">
        <v>1246</v>
      </c>
      <c r="AM52" s="1" t="s">
        <v>479</v>
      </c>
      <c r="AN52" s="1" t="s">
        <v>164</v>
      </c>
      <c r="AO52" s="1" t="s">
        <v>228</v>
      </c>
      <c r="AP52" s="1" t="s">
        <v>136</v>
      </c>
      <c r="AQ52" s="1">
        <v>89.5</v>
      </c>
      <c r="AR52" s="1"/>
      <c r="AS52" s="1"/>
      <c r="AT52" s="1"/>
      <c r="AU52" s="1"/>
      <c r="AV52" s="1"/>
      <c r="AW52" s="1"/>
      <c r="AX52" s="1"/>
      <c r="AY52" s="1" t="s">
        <v>1151</v>
      </c>
      <c r="AZ52" s="1" t="s">
        <v>1247</v>
      </c>
      <c r="BA52" s="1" t="s">
        <v>167</v>
      </c>
      <c r="BB52" s="1" t="s">
        <v>168</v>
      </c>
      <c r="BC52" s="1" t="s">
        <v>136</v>
      </c>
      <c r="BD52" s="1" t="s">
        <v>572</v>
      </c>
      <c r="BE52" s="1">
        <v>89</v>
      </c>
      <c r="BF52" s="1">
        <v>3.6</v>
      </c>
      <c r="BG52" s="1"/>
      <c r="BH52" s="1"/>
      <c r="BI52" s="1"/>
      <c r="BJ52" s="1"/>
      <c r="BK52" s="1"/>
      <c r="BL52" s="1"/>
      <c r="BM52" s="1"/>
      <c r="BN52" s="1"/>
      <c r="BO52" s="1" t="s">
        <v>1248</v>
      </c>
      <c r="BP52" s="1"/>
      <c r="BQ52" s="1"/>
      <c r="BR52" s="1" t="s">
        <v>1249</v>
      </c>
      <c r="BS52" s="1">
        <v>9</v>
      </c>
      <c r="BT52" s="1" t="s">
        <v>1250</v>
      </c>
      <c r="BU52" s="1" t="str">
        <f>HYPERLINK("https://nconnect.nicmar.ac.in/storage/profile/ProfilePhoto_P25709054_759186.jpg","Download")</f>
        <v>0</v>
      </c>
      <c r="BV52" s="3"/>
      <c r="BW52" s="3"/>
    </row>
    <row r="53" spans="1:75">
      <c r="A53" s="1" t="s">
        <v>75</v>
      </c>
      <c r="B53" s="1" t="s">
        <v>76</v>
      </c>
      <c r="C53" s="1" t="s">
        <v>1251</v>
      </c>
      <c r="D53" s="1" t="s">
        <v>1252</v>
      </c>
      <c r="E53" s="1"/>
      <c r="F53" s="1" t="s">
        <v>1253</v>
      </c>
      <c r="G53" s="1" t="s">
        <v>1254</v>
      </c>
      <c r="H53" s="1" t="s">
        <v>1255</v>
      </c>
      <c r="I53" s="1" t="s">
        <v>1256</v>
      </c>
      <c r="J53" s="1">
        <v>8441892029</v>
      </c>
      <c r="K53" s="1" t="s">
        <v>147</v>
      </c>
      <c r="L53" s="1" t="s">
        <v>1257</v>
      </c>
      <c r="M53" s="1" t="s">
        <v>86</v>
      </c>
      <c r="N53" s="1" t="s">
        <v>1258</v>
      </c>
      <c r="O53" s="1"/>
      <c r="P53" s="1"/>
      <c r="Q53" s="1" t="s">
        <v>1259</v>
      </c>
      <c r="R53" s="1" t="s">
        <v>1260</v>
      </c>
      <c r="S53" s="1">
        <v>9413381548</v>
      </c>
      <c r="T53" s="1" t="s">
        <v>1261</v>
      </c>
      <c r="U53" s="1" t="s">
        <v>1262</v>
      </c>
      <c r="V53" s="1">
        <v>9414481548</v>
      </c>
      <c r="W53" s="1" t="s">
        <v>305</v>
      </c>
      <c r="X53" s="1" t="s">
        <v>1263</v>
      </c>
      <c r="Y53" s="1" t="s">
        <v>1264</v>
      </c>
      <c r="Z53" s="1" t="s">
        <v>1110</v>
      </c>
      <c r="AA53" s="1" t="s">
        <v>1263</v>
      </c>
      <c r="AB53" s="1" t="s">
        <v>1264</v>
      </c>
      <c r="AC53" s="1" t="s">
        <v>1110</v>
      </c>
      <c r="AD53" s="1">
        <v>8.76</v>
      </c>
      <c r="AE53" s="1" t="s">
        <v>97</v>
      </c>
      <c r="AF53" s="1" t="s">
        <v>1265</v>
      </c>
      <c r="AG53" s="1" t="s">
        <v>1266</v>
      </c>
      <c r="AH53" s="1" t="s">
        <v>363</v>
      </c>
      <c r="AI53" s="1" t="s">
        <v>161</v>
      </c>
      <c r="AJ53" s="1">
        <v>85.5</v>
      </c>
      <c r="AK53" s="1">
        <v>9</v>
      </c>
      <c r="AL53" s="1" t="s">
        <v>1267</v>
      </c>
      <c r="AM53" s="1" t="s">
        <v>1266</v>
      </c>
      <c r="AN53" s="1" t="s">
        <v>1268</v>
      </c>
      <c r="AO53" s="1" t="s">
        <v>197</v>
      </c>
      <c r="AP53" s="1" t="s">
        <v>131</v>
      </c>
      <c r="AQ53" s="1">
        <v>74</v>
      </c>
      <c r="AR53" s="1">
        <v>0</v>
      </c>
      <c r="AS53" s="1"/>
      <c r="AT53" s="1"/>
      <c r="AU53" s="1"/>
      <c r="AV53" s="1"/>
      <c r="AW53" s="1"/>
      <c r="AX53" s="1"/>
      <c r="AY53" s="1" t="s">
        <v>1269</v>
      </c>
      <c r="AZ53" s="1" t="s">
        <v>1269</v>
      </c>
      <c r="BA53" s="1" t="s">
        <v>314</v>
      </c>
      <c r="BB53" s="1" t="s">
        <v>168</v>
      </c>
      <c r="BC53" s="1" t="s">
        <v>526</v>
      </c>
      <c r="BD53" s="1" t="s">
        <v>231</v>
      </c>
      <c r="BE53" s="1">
        <v>78.8</v>
      </c>
      <c r="BF53" s="1">
        <v>7.88</v>
      </c>
      <c r="BG53" s="1"/>
      <c r="BH53" s="1"/>
      <c r="BI53" s="1"/>
      <c r="BJ53" s="1"/>
      <c r="BK53" s="1"/>
      <c r="BL53" s="1"/>
      <c r="BM53" s="1"/>
      <c r="BN53" s="1"/>
      <c r="BO53" s="1" t="s">
        <v>1270</v>
      </c>
      <c r="BP53" s="1"/>
      <c r="BQ53" s="1"/>
      <c r="BR53" s="1" t="s">
        <v>1271</v>
      </c>
      <c r="BS53" s="1">
        <v>21</v>
      </c>
      <c r="BT53" s="1" t="s">
        <v>1272</v>
      </c>
      <c r="BU53" s="1" t="str">
        <f>HYPERLINK("https://nconnect.nicmar.ac.in/storage/profile/ProfilePhoto_P25709055_689172.jpg","Download")</f>
        <v>0</v>
      </c>
      <c r="BV53" s="3"/>
      <c r="BW53" s="3"/>
    </row>
    <row r="54" spans="1:75">
      <c r="A54" s="1" t="s">
        <v>75</v>
      </c>
      <c r="B54" s="1" t="s">
        <v>76</v>
      </c>
      <c r="C54" s="1" t="s">
        <v>1273</v>
      </c>
      <c r="D54" s="1" t="s">
        <v>1274</v>
      </c>
      <c r="E54" s="1" t="s">
        <v>618</v>
      </c>
      <c r="F54" s="1" t="s">
        <v>1275</v>
      </c>
      <c r="G54" s="1" t="s">
        <v>1276</v>
      </c>
      <c r="H54" s="1" t="s">
        <v>1277</v>
      </c>
      <c r="I54" s="1" t="s">
        <v>1278</v>
      </c>
      <c r="J54" s="1">
        <v>9686359198</v>
      </c>
      <c r="K54" s="1" t="s">
        <v>84</v>
      </c>
      <c r="L54" s="1" t="s">
        <v>1279</v>
      </c>
      <c r="M54" s="1" t="s">
        <v>86</v>
      </c>
      <c r="N54" s="1" t="s">
        <v>1280</v>
      </c>
      <c r="O54" s="1"/>
      <c r="P54" s="1" t="s">
        <v>185</v>
      </c>
      <c r="Q54" s="1" t="s">
        <v>1281</v>
      </c>
      <c r="R54" s="1" t="s">
        <v>1282</v>
      </c>
      <c r="S54" s="1">
        <v>9448192057</v>
      </c>
      <c r="T54" s="1" t="s">
        <v>275</v>
      </c>
      <c r="U54" s="1" t="s">
        <v>1283</v>
      </c>
      <c r="V54" s="1">
        <v>8618680846</v>
      </c>
      <c r="W54" s="1" t="s">
        <v>155</v>
      </c>
      <c r="X54" s="1" t="s">
        <v>1284</v>
      </c>
      <c r="Y54" s="1" t="s">
        <v>1285</v>
      </c>
      <c r="Z54" s="1" t="s">
        <v>386</v>
      </c>
      <c r="AA54" s="1" t="s">
        <v>1284</v>
      </c>
      <c r="AB54" s="1" t="s">
        <v>1285</v>
      </c>
      <c r="AC54" s="1" t="s">
        <v>386</v>
      </c>
      <c r="AD54" s="1">
        <v>9.39</v>
      </c>
      <c r="AE54" s="1" t="s">
        <v>97</v>
      </c>
      <c r="AF54" s="1" t="s">
        <v>1286</v>
      </c>
      <c r="AG54" s="1" t="s">
        <v>1287</v>
      </c>
      <c r="AH54" s="1" t="s">
        <v>197</v>
      </c>
      <c r="AI54" s="1" t="s">
        <v>131</v>
      </c>
      <c r="AJ54" s="1">
        <v>72.8</v>
      </c>
      <c r="AK54" s="1"/>
      <c r="AL54" s="1" t="s">
        <v>1288</v>
      </c>
      <c r="AM54" s="1" t="s">
        <v>1289</v>
      </c>
      <c r="AN54" s="1"/>
      <c r="AO54" s="1" t="s">
        <v>704</v>
      </c>
      <c r="AP54" s="1" t="s">
        <v>229</v>
      </c>
      <c r="AQ54" s="1">
        <v>85.83</v>
      </c>
      <c r="AR54" s="1"/>
      <c r="AS54" s="1"/>
      <c r="AT54" s="1"/>
      <c r="AU54" s="1"/>
      <c r="AV54" s="1"/>
      <c r="AW54" s="1"/>
      <c r="AX54" s="1"/>
      <c r="AY54" s="1" t="s">
        <v>391</v>
      </c>
      <c r="AZ54" s="1" t="s">
        <v>1290</v>
      </c>
      <c r="BA54" s="1"/>
      <c r="BB54" s="1"/>
      <c r="BC54" s="1" t="s">
        <v>136</v>
      </c>
      <c r="BD54" s="1" t="s">
        <v>337</v>
      </c>
      <c r="BE54" s="1">
        <v>84.5</v>
      </c>
      <c r="BF54" s="1">
        <v>8.45</v>
      </c>
      <c r="BG54" s="1"/>
      <c r="BH54" s="1"/>
      <c r="BI54" s="1"/>
      <c r="BJ54" s="1"/>
      <c r="BK54" s="1"/>
      <c r="BL54" s="1"/>
      <c r="BM54" s="1"/>
      <c r="BN54" s="1"/>
      <c r="BO54" s="1" t="s">
        <v>1291</v>
      </c>
      <c r="BP54" s="1"/>
      <c r="BQ54" s="1"/>
      <c r="BR54" s="1" t="s">
        <v>1292</v>
      </c>
      <c r="BS54" s="1">
        <v>30</v>
      </c>
      <c r="BT54" s="1" t="s">
        <v>1293</v>
      </c>
      <c r="BU54" s="1" t="str">
        <f>HYPERLINK("https://nconnect.nicmar.ac.in/storage/profile/ProfilePhoto_P25709056_314698.jpg","Download")</f>
        <v>0</v>
      </c>
      <c r="BV54" s="3"/>
      <c r="BW54" s="3"/>
    </row>
    <row r="55" spans="1:75">
      <c r="A55" s="1" t="s">
        <v>75</v>
      </c>
      <c r="B55" s="1" t="s">
        <v>76</v>
      </c>
      <c r="C55" s="1" t="s">
        <v>1294</v>
      </c>
      <c r="D55" s="1" t="s">
        <v>1295</v>
      </c>
      <c r="E55" s="1"/>
      <c r="F55" s="1" t="s">
        <v>1296</v>
      </c>
      <c r="G55" s="1" t="s">
        <v>1297</v>
      </c>
      <c r="H55" s="1" t="s">
        <v>1298</v>
      </c>
      <c r="I55" s="1" t="s">
        <v>1299</v>
      </c>
      <c r="J55" s="1">
        <v>9550253245</v>
      </c>
      <c r="K55" s="1" t="s">
        <v>84</v>
      </c>
      <c r="L55" s="1" t="s">
        <v>1300</v>
      </c>
      <c r="M55" s="1" t="s">
        <v>86</v>
      </c>
      <c r="N55" s="1" t="s">
        <v>1301</v>
      </c>
      <c r="O55" s="1" t="s">
        <v>1302</v>
      </c>
      <c r="P55" s="1" t="s">
        <v>185</v>
      </c>
      <c r="Q55" s="1" t="s">
        <v>1303</v>
      </c>
      <c r="R55" s="1" t="s">
        <v>1304</v>
      </c>
      <c r="S55" s="1">
        <v>8639582599</v>
      </c>
      <c r="T55" s="1" t="s">
        <v>604</v>
      </c>
      <c r="U55" s="1" t="s">
        <v>1305</v>
      </c>
      <c r="V55" s="1">
        <v>9492541237</v>
      </c>
      <c r="W55" s="1" t="s">
        <v>604</v>
      </c>
      <c r="X55" s="1" t="s">
        <v>1306</v>
      </c>
      <c r="Y55" s="1" t="s">
        <v>1307</v>
      </c>
      <c r="Z55" s="1" t="s">
        <v>158</v>
      </c>
      <c r="AA55" s="1" t="s">
        <v>1308</v>
      </c>
      <c r="AB55" s="1" t="s">
        <v>251</v>
      </c>
      <c r="AC55" s="1" t="s">
        <v>127</v>
      </c>
      <c r="AD55" s="1">
        <v>8.08</v>
      </c>
      <c r="AE55" s="1" t="s">
        <v>97</v>
      </c>
      <c r="AF55" s="1" t="s">
        <v>1309</v>
      </c>
      <c r="AG55" s="1" t="s">
        <v>949</v>
      </c>
      <c r="AH55" s="1" t="s">
        <v>161</v>
      </c>
      <c r="AI55" s="1" t="s">
        <v>225</v>
      </c>
      <c r="AJ55" s="1">
        <v>92</v>
      </c>
      <c r="AK55" s="1">
        <v>9.2</v>
      </c>
      <c r="AL55" s="1" t="s">
        <v>1310</v>
      </c>
      <c r="AM55" s="1" t="s">
        <v>163</v>
      </c>
      <c r="AN55" s="1" t="s">
        <v>164</v>
      </c>
      <c r="AO55" s="1" t="s">
        <v>200</v>
      </c>
      <c r="AP55" s="1" t="s">
        <v>311</v>
      </c>
      <c r="AQ55" s="1">
        <v>87.1</v>
      </c>
      <c r="AR55" s="1"/>
      <c r="AS55" s="1"/>
      <c r="AT55" s="1"/>
      <c r="AU55" s="1"/>
      <c r="AV55" s="1"/>
      <c r="AW55" s="1"/>
      <c r="AX55" s="1"/>
      <c r="AY55" s="1" t="s">
        <v>335</v>
      </c>
      <c r="AZ55" s="1" t="s">
        <v>1311</v>
      </c>
      <c r="BA55" s="1" t="s">
        <v>167</v>
      </c>
      <c r="BB55" s="1" t="s">
        <v>168</v>
      </c>
      <c r="BC55" s="1" t="s">
        <v>482</v>
      </c>
      <c r="BD55" s="1" t="s">
        <v>1312</v>
      </c>
      <c r="BE55" s="1">
        <v>67.2</v>
      </c>
      <c r="BF55" s="1">
        <v>7.22</v>
      </c>
      <c r="BG55" s="1"/>
      <c r="BH55" s="1"/>
      <c r="BI55" s="1"/>
      <c r="BJ55" s="1"/>
      <c r="BK55" s="1"/>
      <c r="BL55" s="1"/>
      <c r="BM55" s="1"/>
      <c r="BN55" s="1"/>
      <c r="BO55" s="1" t="s">
        <v>1313</v>
      </c>
      <c r="BP55" s="1"/>
      <c r="BQ55" s="1"/>
      <c r="BR55" s="1" t="s">
        <v>1314</v>
      </c>
      <c r="BS55" s="1"/>
      <c r="BT55" s="1" t="s">
        <v>1315</v>
      </c>
      <c r="BU55" s="1" t="str">
        <f>HYPERLINK("https://nconnect.nicmar.ac.in/storage/profile/ProfilePhoto_P25709057_698172.jpg","Download")</f>
        <v>0</v>
      </c>
      <c r="BV55" s="3"/>
      <c r="BW55" s="3"/>
    </row>
    <row r="56" spans="1:75">
      <c r="A56" s="1" t="s">
        <v>75</v>
      </c>
      <c r="B56" s="1" t="s">
        <v>76</v>
      </c>
      <c r="C56" s="1" t="s">
        <v>1316</v>
      </c>
      <c r="D56" s="1" t="s">
        <v>1317</v>
      </c>
      <c r="E56" s="1" t="s">
        <v>1318</v>
      </c>
      <c r="F56" s="1" t="s">
        <v>1319</v>
      </c>
      <c r="G56" s="1" t="s">
        <v>1320</v>
      </c>
      <c r="H56" s="1" t="s">
        <v>1321</v>
      </c>
      <c r="I56" s="1" t="s">
        <v>1322</v>
      </c>
      <c r="J56" s="1">
        <v>9404395999</v>
      </c>
      <c r="K56" s="1" t="s">
        <v>84</v>
      </c>
      <c r="L56" s="1" t="s">
        <v>1323</v>
      </c>
      <c r="M56" s="1" t="s">
        <v>86</v>
      </c>
      <c r="N56" s="1" t="s">
        <v>558</v>
      </c>
      <c r="O56" s="1" t="s">
        <v>1324</v>
      </c>
      <c r="P56" s="1" t="s">
        <v>601</v>
      </c>
      <c r="Q56" s="1" t="s">
        <v>1325</v>
      </c>
      <c r="R56" s="1" t="s">
        <v>1326</v>
      </c>
      <c r="S56" s="1">
        <v>9823190059</v>
      </c>
      <c r="T56" s="1" t="s">
        <v>926</v>
      </c>
      <c r="U56" s="1" t="s">
        <v>1327</v>
      </c>
      <c r="V56" s="1">
        <v>8329442669</v>
      </c>
      <c r="W56" s="1" t="s">
        <v>124</v>
      </c>
      <c r="X56" s="1" t="s">
        <v>1328</v>
      </c>
      <c r="Y56" s="1" t="s">
        <v>251</v>
      </c>
      <c r="Z56" s="1" t="s">
        <v>127</v>
      </c>
      <c r="AA56" s="1" t="s">
        <v>1328</v>
      </c>
      <c r="AB56" s="1" t="s">
        <v>251</v>
      </c>
      <c r="AC56" s="1" t="s">
        <v>127</v>
      </c>
      <c r="AD56" s="1">
        <v>7.74</v>
      </c>
      <c r="AE56" s="1" t="s">
        <v>97</v>
      </c>
      <c r="AF56" s="1" t="s">
        <v>1329</v>
      </c>
      <c r="AG56" s="1" t="s">
        <v>1330</v>
      </c>
      <c r="AH56" s="1" t="s">
        <v>100</v>
      </c>
      <c r="AI56" s="1" t="s">
        <v>101</v>
      </c>
      <c r="AJ56" s="1">
        <v>71.2</v>
      </c>
      <c r="AK56" s="1"/>
      <c r="AL56" s="1" t="s">
        <v>1331</v>
      </c>
      <c r="AM56" s="1" t="s">
        <v>1332</v>
      </c>
      <c r="AN56" s="1" t="s">
        <v>164</v>
      </c>
      <c r="AO56" s="1" t="s">
        <v>102</v>
      </c>
      <c r="AP56" s="1" t="s">
        <v>659</v>
      </c>
      <c r="AQ56" s="1">
        <v>83.67</v>
      </c>
      <c r="AR56" s="1"/>
      <c r="AS56" s="1"/>
      <c r="AT56" s="1"/>
      <c r="AU56" s="1"/>
      <c r="AV56" s="1"/>
      <c r="AW56" s="1"/>
      <c r="AX56" s="1"/>
      <c r="AY56" s="1" t="s">
        <v>505</v>
      </c>
      <c r="AZ56" s="1" t="s">
        <v>1333</v>
      </c>
      <c r="BA56" s="1" t="s">
        <v>314</v>
      </c>
      <c r="BB56" s="1" t="s">
        <v>168</v>
      </c>
      <c r="BC56" s="1" t="s">
        <v>1334</v>
      </c>
      <c r="BD56" s="1" t="s">
        <v>107</v>
      </c>
      <c r="BE56" s="1">
        <v>64.4</v>
      </c>
      <c r="BF56" s="1">
        <v>7.19</v>
      </c>
      <c r="BG56" s="1"/>
      <c r="BH56" s="1"/>
      <c r="BI56" s="1"/>
      <c r="BJ56" s="1"/>
      <c r="BK56" s="1"/>
      <c r="BL56" s="1"/>
      <c r="BM56" s="1"/>
      <c r="BN56" s="1"/>
      <c r="BO56" s="1" t="s">
        <v>1335</v>
      </c>
      <c r="BP56" s="1"/>
      <c r="BQ56" s="1"/>
      <c r="BR56" s="1" t="s">
        <v>1336</v>
      </c>
      <c r="BS56" s="1">
        <v>13</v>
      </c>
      <c r="BT56" s="1" t="s">
        <v>1337</v>
      </c>
      <c r="BU56" s="1" t="str">
        <f>HYPERLINK("https://nconnect.nicmar.ac.in/storage/profile/ProfilePhoto_P25709058_852146.jpg","Download")</f>
        <v>0</v>
      </c>
      <c r="BV56" s="3"/>
      <c r="BW56"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2026-09-19T15:16:36+05:30</dcterms:created>
  <dcterms:modified xsi:type="dcterms:W3CDTF">2026-09-19T15:16:36+05:30</dcterms:modified>
  <dc:title>Untitled Spreadsheet</dc:title>
  <dc:description/>
  <dc:subject/>
  <cp:keywords/>
  <cp:category/>
</cp:coreProperties>
</file>