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<sst xmlns="http://schemas.openxmlformats.org/spreadsheetml/2006/main" uniqueCount="1654">
  <si>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</si>
  <si>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</si>
  <si>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</si>
  <si>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</si>
  <si>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</si>
  <si>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</si>
  <si>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</si>
  <si>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</si>
  <si>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</si>
  <si>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</si>
  <si>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</si>
  <si>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</si>
  <si>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</si>
  <si>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</si>
  <si>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</si>
  <si>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</si>
  <si>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</si>
  <si>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</si>
  <si>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</si>
  <si>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</si>
  <si>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</si>
  <si>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</si>
  <si>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</si>
  <si>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</si>
  <si>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</si>
  <si>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</si>
  <si>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</si>
  <si>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</si>
  <si>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</si>
  <si>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</si>
  <si>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</si>
  <si>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</si>
  <si>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</si>
  <si>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</si>
  <si>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</si>
  <si>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</si>
  <si>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</si>
  <si>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</si>
  <si>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</si>
  <si>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</si>
  <si>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</si>
  <si>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</si>
  <si>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</si>
  <si>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</si>
  <si>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</si>
  <si>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</si>
  <si>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</si>
  <si>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</si>
  <si>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</si>
  <si>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</si>
  <si>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</si>
  <si>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</si>
  <si>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</si>
  <si>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</si>
  <si>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</si>
  <si>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</si>
  <si>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</si>
  <si>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</si>
  <si>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</si>
  <si>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</si>
  <si>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</si>
  <si>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</si>
  <si>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</si>
  <si>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</si>
  <si>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</si>
  <si>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</si>
  <si>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</si>
  <si>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</si>
  <si>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</si>
  <si>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</si>
  <si>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</si>
  <si>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</si>
  <si>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</si>
  <si>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</si>
  <si>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</si>
  <si>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PGD-QSCM</t>
  </si>
  <si>
    <t>2026-2027</t>
  </si>
  <si>
    <t>P26600001</t>
  </si>
  <si>
    <t xml:space="preserve">Bachate </t>
  </si>
  <si>
    <t xml:space="preserve">Samadhan </t>
  </si>
  <si>
    <t xml:space="preserve">Haridas </t>
  </si>
  <si>
    <t xml:space="preserve">Bachate  Samadhan  Haridas </t>
  </si>
  <si>
    <t>samadhanbachate987@gmail.com</t>
  </si>
  <si>
    <t>P26600001@student.nicmar.ac.in</t>
  </si>
  <si>
    <t>Male</t>
  </si>
  <si>
    <t>03-Dec-1999</t>
  </si>
  <si>
    <t>Single</t>
  </si>
  <si>
    <t xml:space="preserve">Marathi Hindi English </t>
  </si>
  <si>
    <t>Listening music</t>
  </si>
  <si>
    <t>A+</t>
  </si>
  <si>
    <t>Haridas</t>
  </si>
  <si>
    <t>Farmer</t>
  </si>
  <si>
    <t>Rukmin</t>
  </si>
  <si>
    <t>Housewife</t>
  </si>
  <si>
    <t>Aaj post bheta Tq. Ausa Dist.Latur</t>
  </si>
  <si>
    <t>Latur</t>
  </si>
  <si>
    <t>Maharashtra</t>
  </si>
  <si>
    <t>Warje pune</t>
  </si>
  <si>
    <t>Pune</t>
  </si>
  <si>
    <t>NA</t>
  </si>
  <si>
    <t xml:space="preserve">Janta vidhya mandir murud </t>
  </si>
  <si>
    <t xml:space="preserve">Maharashtra </t>
  </si>
  <si>
    <t>2015-Jun</t>
  </si>
  <si>
    <t>2016-Mar</t>
  </si>
  <si>
    <t xml:space="preserve">Civil engineering </t>
  </si>
  <si>
    <t xml:space="preserve">Purnmal Lahoti Gov polytechnic Latur </t>
  </si>
  <si>
    <t>2017-Jun</t>
  </si>
  <si>
    <t>2020-Apr</t>
  </si>
  <si>
    <t>Savitribai Phule Pune University</t>
  </si>
  <si>
    <t>Pimpri Chinchwad College of engineering and research ravet</t>
  </si>
  <si>
    <t>Bachelor of Engineering (B.E.)</t>
  </si>
  <si>
    <t>Civil Engineering</t>
  </si>
  <si>
    <t>2020-Jun</t>
  </si>
  <si>
    <t>2023-Apr</t>
  </si>
  <si>
    <t>AutoCAD</t>
  </si>
  <si>
    <t xml:space="preserve">Elementary  </t>
  </si>
  <si>
    <t>P26600002</t>
  </si>
  <si>
    <t xml:space="preserve">Aneeza </t>
  </si>
  <si>
    <t>M</t>
  </si>
  <si>
    <t>Aneeza  M</t>
  </si>
  <si>
    <t>P26600002@student.nicmar.ac.in</t>
  </si>
  <si>
    <t>Female</t>
  </si>
  <si>
    <t>14-May-1992</t>
  </si>
  <si>
    <t>Married</t>
  </si>
  <si>
    <t>English,Hindi,Malayalam</t>
  </si>
  <si>
    <t>Playing badminton,Gardening,Dancing</t>
  </si>
  <si>
    <t>O+</t>
  </si>
  <si>
    <t>Abdul Latheef M</t>
  </si>
  <si>
    <t>Retired govt employee</t>
  </si>
  <si>
    <t>Shahida</t>
  </si>
  <si>
    <t>House wife</t>
  </si>
  <si>
    <t>Flat no -906, Elegant Iona, Plot no -103, Sector no -2A ,Karanjade, Panvel P.O</t>
  </si>
  <si>
    <t>Raigad</t>
  </si>
  <si>
    <t>MGM Higher Secondary School , Ambukutty, Mananthavady , Wayanad</t>
  </si>
  <si>
    <t>Board Of Public Examination, Kerala</t>
  </si>
  <si>
    <t>2007-Jun</t>
  </si>
  <si>
    <t>2008-Mar</t>
  </si>
  <si>
    <t>GVHSS, Mananthavady, Wayanad</t>
  </si>
  <si>
    <t>Board Of Higher Secondary Examination, Kerala</t>
  </si>
  <si>
    <t>Science (PCMB)</t>
  </si>
  <si>
    <t>2008-Jun</t>
  </si>
  <si>
    <t>2010-Mar</t>
  </si>
  <si>
    <t>Diploma in Civil Engineering</t>
  </si>
  <si>
    <t>Government Polytechnic College, Meenangadi , Wayanad</t>
  </si>
  <si>
    <t>2010-Jun</t>
  </si>
  <si>
    <t>2013-Apr</t>
  </si>
  <si>
    <t>Mahatma Gandhi University, Kottayam, Kerala</t>
  </si>
  <si>
    <t>Ilahia College Of Engineering &amp; Technology, Muvattupuzha, Kerala</t>
  </si>
  <si>
    <t>Bachelor of Technology (B.Tech)</t>
  </si>
  <si>
    <t>2013-Jul</t>
  </si>
  <si>
    <t>2016-Jun</t>
  </si>
  <si>
    <t>AutoCAD,Microsoft( Excel -Word -Powerpoint),strategic ERP</t>
  </si>
  <si>
    <t>Capacit'e Infraprojects Ltd., Mumbai | Junior Engineer | Mumbai | Jan 2024 | Apr 2026 | 2 Years, 2 Months, 15 Days | 3.24</t>
  </si>
  <si>
    <t>26 month(s)</t>
  </si>
  <si>
    <t>Jalanidhi -Jeevana CDSSS | Junior Engineer | Kaniyambatta, Wayanad, Kerala | Oct 2016 | Apr 2017 | 29 Weeks
Krishnamohan Memorial Govt ITI, Kalpetta, Wayanad | Junior Instructor | Kalpetta, Wayanad, Kerala | Apr 2017 | Nov 2017 | 29 Weeks</t>
  </si>
  <si>
    <t>P26600003</t>
  </si>
  <si>
    <t>Abhishek</t>
  </si>
  <si>
    <t xml:space="preserve">Anant </t>
  </si>
  <si>
    <t>Joshi</t>
  </si>
  <si>
    <t>Abhishek Anant  Joshi</t>
  </si>
  <si>
    <t>abhishekjoshi9057@gmail.com</t>
  </si>
  <si>
    <t>P26600003@student.nicmar.ac.in</t>
  </si>
  <si>
    <t>20-Nov-2001</t>
  </si>
  <si>
    <t>English,Hindi,Marathi</t>
  </si>
  <si>
    <t>Music,Cricket,Traveling</t>
  </si>
  <si>
    <t>Anant Joshi</t>
  </si>
  <si>
    <t>Suvarna Joshi</t>
  </si>
  <si>
    <t>Radhe Shyam Nivas, Shirur Tajband, Tq:-Ahmedpur, Dist:- Latur</t>
  </si>
  <si>
    <t xml:space="preserve">Vridavan Elite Pg, Woods regency,Balewadi Rd, Behind Amar Tech Park, Balewadi , Pune, Maharashtra </t>
  </si>
  <si>
    <t>Shri Mahesh Vidyalaya</t>
  </si>
  <si>
    <t>Maharashtra State Board of Secondary and Higher Secondary Education, Pune</t>
  </si>
  <si>
    <t>2017-Mar</t>
  </si>
  <si>
    <t>Diploma In Civil Engineering</t>
  </si>
  <si>
    <t xml:space="preserve">Government Polytechnic, Solapur </t>
  </si>
  <si>
    <t>JSPM's Rajarshri Shahu Collage of Engineering</t>
  </si>
  <si>
    <t>2020-Aug</t>
  </si>
  <si>
    <t>2023-Jun</t>
  </si>
  <si>
    <t>Autocad,MS Project,Primavera P6,Advance Excel</t>
  </si>
  <si>
    <t>Krishnae Infrastructure Pvt.Ltd | Jr.Quality Control Engineer | Pune  | Jan 2024 | Apr 2026 | 2 Years, 3 Months, 14 Days | 2.76</t>
  </si>
  <si>
    <t>27 month(s)</t>
  </si>
  <si>
    <t>Pyramid Infraventure LLP | Intern | Pune | Jun 2022 | Dec 2022 | 26 Weeks</t>
  </si>
  <si>
    <t>P26600004</t>
  </si>
  <si>
    <t>GOWTHAM</t>
  </si>
  <si>
    <t>G D</t>
  </si>
  <si>
    <t>Gowtham G D</t>
  </si>
  <si>
    <t>totalgowtham@gmail.com</t>
  </si>
  <si>
    <t>P26600004@student.nicmar.ac.in</t>
  </si>
  <si>
    <t>16-Aug-2000</t>
  </si>
  <si>
    <t>Tamil,English,Hindi</t>
  </si>
  <si>
    <t>Music,Stop Motion Animation</t>
  </si>
  <si>
    <t>GANESAN S</t>
  </si>
  <si>
    <t>Salesman</t>
  </si>
  <si>
    <t>DHANALAKSHMI G</t>
  </si>
  <si>
    <t>Homemaker</t>
  </si>
  <si>
    <t>2/5 Ondi Muthu Mastri Street, South Veli Street, Madurai - 625001</t>
  </si>
  <si>
    <t>Madurai</t>
  </si>
  <si>
    <t>Tamil Nadu</t>
  </si>
  <si>
    <t>K V T MATRIC HR SEC SCHOOL</t>
  </si>
  <si>
    <t>STATE BOARD OF SCHOOL EXAMINATIONS, TAMILNADU</t>
  </si>
  <si>
    <t>2018-Mar</t>
  </si>
  <si>
    <t>THE GANDHIGRAM RURAL INSTITUTE - DEEMED TO BE UNIVERSITY</t>
  </si>
  <si>
    <t>THE GANDHIGRAM RURAL INSTITUTE - DEEMED TO BE UNIVERSITY TAMIL NADU</t>
  </si>
  <si>
    <t>2018-Jul</t>
  </si>
  <si>
    <t>2022-May</t>
  </si>
  <si>
    <t>AutoCAD,MS Excel,MS Word,MS Powerpoint,MS Project,Primavera</t>
  </si>
  <si>
    <t>Freyssinet Menard India | Junior Engineer | Thane | Nov 2023 | Jun 2026 | 2 Years, 6 Months, 17 Days | 4.04</t>
  </si>
  <si>
    <t>30 month(s)</t>
  </si>
  <si>
    <t>Plastic Wastage Management
Manufacturing of Composites
Create a Project Management Tracker using Microsoft Excel
Foundations of Project Management</t>
  </si>
  <si>
    <t>P26600005</t>
  </si>
  <si>
    <t>MANI</t>
  </si>
  <si>
    <t>MUKUNDH</t>
  </si>
  <si>
    <t>Mani Mukundh</t>
  </si>
  <si>
    <t>P26600005@student.nicmar.ac.in</t>
  </si>
  <si>
    <t>05-Apr-2001</t>
  </si>
  <si>
    <t>ENGLISH,MALAYALAM,TAMIL</t>
  </si>
  <si>
    <t>PLAYING CRICKET,playing badminton</t>
  </si>
  <si>
    <t>SELVAN</t>
  </si>
  <si>
    <t>GOLD APPRAISOR</t>
  </si>
  <si>
    <t>PUSHPALATHA</t>
  </si>
  <si>
    <t>HOUSEWIFE</t>
  </si>
  <si>
    <t>MANIMAKUDAM HOUSE DEVANGAR STREET PALATHULLY PERUVEMBA PALAKKAD</t>
  </si>
  <si>
    <t>Palakkad</t>
  </si>
  <si>
    <t>Kerala</t>
  </si>
  <si>
    <t>CHINMAYA VIDYALAYA</t>
  </si>
  <si>
    <t>CBSE</t>
  </si>
  <si>
    <t>KKMHSS VANDITHAVALAM</t>
  </si>
  <si>
    <t>BOARD OF HIGHER SECONDARY EXAMINATION, KERALA</t>
  </si>
  <si>
    <t>Computer Science (CS)</t>
  </si>
  <si>
    <t>2019-Mar</t>
  </si>
  <si>
    <t>ANNA UNIVERSITY</t>
  </si>
  <si>
    <t>DHANALAKSHMI COLLEGE OF ENGINEERING</t>
  </si>
  <si>
    <t>2019-Aug</t>
  </si>
  <si>
    <t>2023-Jul</t>
  </si>
  <si>
    <t>autocad,Excel</t>
  </si>
  <si>
    <t>BLUE DALE CONSTRUCTION | SITE SUPERVISOR | COIMBATORE | Jul 2024 | Apr 2026 | 1 Years, 9 Months, 25 Days | 2</t>
  </si>
  <si>
    <t>22 month(s)</t>
  </si>
  <si>
    <t>Advaith Sreedev Architects and Infrastructure Developers | Site supervisor  | Alappuzha  | Sep 2021 | Oct 2021 | 2 Weeks</t>
  </si>
  <si>
    <t>P26600006</t>
  </si>
  <si>
    <t>Om</t>
  </si>
  <si>
    <t>Ashok</t>
  </si>
  <si>
    <t>Shelke</t>
  </si>
  <si>
    <t>Om Ashok Shelke</t>
  </si>
  <si>
    <t>P26600006@student.nicmar.ac.in</t>
  </si>
  <si>
    <t>10-Jun-2003</t>
  </si>
  <si>
    <t>Hindi,English,Marathi</t>
  </si>
  <si>
    <t>Sports &amp; Strategy,Outdoor Activities,Organization &amp; Leadership,Community Development,Fitness &amp; Discipline</t>
  </si>
  <si>
    <t>B+</t>
  </si>
  <si>
    <t>9872 9485 1872</t>
  </si>
  <si>
    <t>Mina</t>
  </si>
  <si>
    <t>House Wife, Farmer</t>
  </si>
  <si>
    <t>At Post Nandur Shingote Tal. Sinnar Dist. Nashik</t>
  </si>
  <si>
    <t>Nashik</t>
  </si>
  <si>
    <t>Shri Bramhanand New English School &amp; Jr. College Dodi Bk</t>
  </si>
  <si>
    <t>Maharashtra State Board Secondary &amp; Higher Secondary Education Pune</t>
  </si>
  <si>
    <t>2018-Jun</t>
  </si>
  <si>
    <t>2019-Jun</t>
  </si>
  <si>
    <t>2020-Jul</t>
  </si>
  <si>
    <t>Amrutvahini College of Engineering Sangamner</t>
  </si>
  <si>
    <t>2024-Jun</t>
  </si>
  <si>
    <t>AutoCad,Advance Excel</t>
  </si>
  <si>
    <t>Autocad</t>
  </si>
  <si>
    <t>P26600007</t>
  </si>
  <si>
    <t>Atharva</t>
  </si>
  <si>
    <t>Udaykumar</t>
  </si>
  <si>
    <t>Deshmukh</t>
  </si>
  <si>
    <t>Atharva Udaykumar Deshmukh</t>
  </si>
  <si>
    <t>P26600007@student.nicmar.ac.in</t>
  </si>
  <si>
    <t>p26600007@student.nicmar.ac.in</t>
  </si>
  <si>
    <t>25-Apr-2003</t>
  </si>
  <si>
    <t>English,Hindi</t>
  </si>
  <si>
    <t>Travelling &amp; Exploring</t>
  </si>
  <si>
    <t>Consultant</t>
  </si>
  <si>
    <t>Uma</t>
  </si>
  <si>
    <t>H N C20 Abhishek Nagar, Taroda BK Road, Nanded</t>
  </si>
  <si>
    <t>Nanded</t>
  </si>
  <si>
    <t>Pratibha Niketan Highschool</t>
  </si>
  <si>
    <t>Maharashtra State Board</t>
  </si>
  <si>
    <t>2019-May</t>
  </si>
  <si>
    <t>Government Polytechnic College, Nanded</t>
  </si>
  <si>
    <t>2026-Jul</t>
  </si>
  <si>
    <t>PAH Solapur University</t>
  </si>
  <si>
    <t>Walchand Institute of Technology, Solapur Maharashtra</t>
  </si>
  <si>
    <t>2022-Dec</t>
  </si>
  <si>
    <t>2025-May</t>
  </si>
  <si>
    <t>AutoCAD,MS Office</t>
  </si>
  <si>
    <t>Primaverse IDC LLP | Graduate Engineer - Civil | Pune | Aug 2025 | Feb 2026 | 0 Years, 6 Months, 9 Days | 1.68</t>
  </si>
  <si>
    <t>6 month(s)</t>
  </si>
  <si>
    <t>P26600008</t>
  </si>
  <si>
    <t>Vaibhav</t>
  </si>
  <si>
    <t>Ravindra</t>
  </si>
  <si>
    <t>Ranaware</t>
  </si>
  <si>
    <t>Vaibhav Ravindra Ranaware</t>
  </si>
  <si>
    <t>P26600008@student.nicmar.ac.in</t>
  </si>
  <si>
    <t>p26600008@student.nicmar.ac.in</t>
  </si>
  <si>
    <t>06-Feb-2004</t>
  </si>
  <si>
    <t>English,Marathi,hindi</t>
  </si>
  <si>
    <t>Swimming</t>
  </si>
  <si>
    <t>Veterinary Doctor</t>
  </si>
  <si>
    <t>Bharati</t>
  </si>
  <si>
    <t>Ap- Pimpalwadi , Sakharwadi Tel- Phaltan Dist- Satara</t>
  </si>
  <si>
    <t>Satara</t>
  </si>
  <si>
    <t>Mahurgad Apartment, Sanjeevan Hosital, Near Garware College Metro, Erandwane, Pune</t>
  </si>
  <si>
    <t>Sakharwadi Vidyalya Madhyamik Vibhag, Sakharwadi</t>
  </si>
  <si>
    <t>Maharashtra State Board of Secondary and Higher Secondary Education, Pune. Kolhapur Divisional Board</t>
  </si>
  <si>
    <t>2014-Jun</t>
  </si>
  <si>
    <t>2020-Mar</t>
  </si>
  <si>
    <t>Government Polytechnic, Kolhapur</t>
  </si>
  <si>
    <t>2021-Jan</t>
  </si>
  <si>
    <t>G H Raisoni College of Engineering and Management Pune</t>
  </si>
  <si>
    <t>2023-Sep</t>
  </si>
  <si>
    <t>2026-Jun</t>
  </si>
  <si>
    <t>Microsoft Excel</t>
  </si>
  <si>
    <t>Spoken English Level - A2
NPTEL Principles of Construction Management
NPTEL Enhancing Soft skills and Personality</t>
  </si>
  <si>
    <t>P26600009</t>
  </si>
  <si>
    <t xml:space="preserve">Prathamesh </t>
  </si>
  <si>
    <t>Ravikant</t>
  </si>
  <si>
    <t>Bartakke</t>
  </si>
  <si>
    <t>Prathamesh  Ravikant Bartakke</t>
  </si>
  <si>
    <t>prathameshrbartakke@gmail.com</t>
  </si>
  <si>
    <t>P26600009@student.nicmar.ac.in</t>
  </si>
  <si>
    <t>09-Jun-2001</t>
  </si>
  <si>
    <t>Marathi,Hindi,English</t>
  </si>
  <si>
    <t>Playing and watching cricket</t>
  </si>
  <si>
    <t>Business</t>
  </si>
  <si>
    <t>Vaishali</t>
  </si>
  <si>
    <t>5/132, Main Road, Near  Janata Bank, Bartakke Building, Ichalkaranji-416115</t>
  </si>
  <si>
    <t>Kolhapur</t>
  </si>
  <si>
    <t>Vyankatrao Highschool and Junior College</t>
  </si>
  <si>
    <t>2017-Jul</t>
  </si>
  <si>
    <t>2020-May</t>
  </si>
  <si>
    <t>Dr. Babasaheb Ambedkar Technological University, Loner-Raigad</t>
  </si>
  <si>
    <t>Sharad Institute of Technology College of Engineering, Yadrav</t>
  </si>
  <si>
    <t>2023-May</t>
  </si>
  <si>
    <t>Auto Cad,MS Office,MS Project,ERP (Quadra)</t>
  </si>
  <si>
    <t>L&amp;W Construction Pvt Ltd | Engineer QS | Pune | Aug 2023 | Jun 2026 | 2 Years, 10 Months, 23 Days | 3.6</t>
  </si>
  <si>
    <t>34 month(s)</t>
  </si>
  <si>
    <t>P26600010</t>
  </si>
  <si>
    <t>Leena</t>
  </si>
  <si>
    <t>Chandrakant</t>
  </si>
  <si>
    <t>Attarde</t>
  </si>
  <si>
    <t>Leena Chandrakant Attarde</t>
  </si>
  <si>
    <t>P26600010@student.nicmar.ac.in</t>
  </si>
  <si>
    <t>p26600010@student.nicmar.ac.in</t>
  </si>
  <si>
    <t>28-Mar-2001</t>
  </si>
  <si>
    <t>English,Hindi,marathi</t>
  </si>
  <si>
    <t>Travelling,Art,Organizing</t>
  </si>
  <si>
    <t>Retired Teacher</t>
  </si>
  <si>
    <t>Chandralekha</t>
  </si>
  <si>
    <t>Teacher</t>
  </si>
  <si>
    <t>Plot no 21, Devendra Nagar, Behind Aditya Plaza, Mahabal Road, Jalgaon</t>
  </si>
  <si>
    <t>Jalgaon</t>
  </si>
  <si>
    <t>Nandinibai Wamanrao Girls High School, Jalgaon</t>
  </si>
  <si>
    <t>2017-May</t>
  </si>
  <si>
    <t>Government Polytechnic, Jalgoan</t>
  </si>
  <si>
    <t>2020-Nov</t>
  </si>
  <si>
    <t>Kavayitri Bahinabai Chaudhari North Maharashtra University, Jalgaon</t>
  </si>
  <si>
    <t>G H Raisoni Institute of Business Management, Jalgaon</t>
  </si>
  <si>
    <t>AutoCAD,SAP MM ,MS Office</t>
  </si>
  <si>
    <t>Godrej Properties Limited | Senior Executive-Billing | Navi Mumbai | Mar 2026 | Jun 2026 | 0 Years, 2 Months, 28 Days | 6.5
Godrej Properties-(Payroll CIEL HR Services Limited  ) | Associate-Billing | Navi Mumbai | Oct 2024 | Mar 2026 | 1 Years, 5 Months, 3 Days | 4.64</t>
  </si>
  <si>
    <t>20 month(s)</t>
  </si>
  <si>
    <t>P26600011</t>
  </si>
  <si>
    <t xml:space="preserve">Shankar </t>
  </si>
  <si>
    <t>Navnath</t>
  </si>
  <si>
    <t>Shinde</t>
  </si>
  <si>
    <t>Shankar  Navnath Shinde</t>
  </si>
  <si>
    <t>shankarshinde1710@gmail.com</t>
  </si>
  <si>
    <t>P26600011@student.nicmar.ac.in</t>
  </si>
  <si>
    <t>17-Oct-2001</t>
  </si>
  <si>
    <t>Reading,Swimming</t>
  </si>
  <si>
    <t>Private Job</t>
  </si>
  <si>
    <t>Kerabai</t>
  </si>
  <si>
    <t xml:space="preserve">Gourishankar nagar tardal, Ichalkaranji </t>
  </si>
  <si>
    <t xml:space="preserve">Vinayak Highschool Shahapur, Ichalkaranji </t>
  </si>
  <si>
    <t>Maharashtra State Board of Secondary and Higher Secondary Education</t>
  </si>
  <si>
    <t xml:space="preserve">Civil Engineering </t>
  </si>
  <si>
    <t xml:space="preserve">Sharad Institute of Technology (SIT) Polytechnic, Yadrav, Ichalkaranji, Maharashtra </t>
  </si>
  <si>
    <t>2017-Aug</t>
  </si>
  <si>
    <t>Dr. Babasaheb Ambedkar Technological University</t>
  </si>
  <si>
    <t xml:space="preserve">Sharad Institute of Technology College of Engineering, Yadrav, Ichalkaranji, Maharashtra </t>
  </si>
  <si>
    <t>2023-Aug</t>
  </si>
  <si>
    <t>ERP,Autocad,MS office,MSP,Quantity take-off ,Billing</t>
  </si>
  <si>
    <t>L&amp;W Construction Private Limited | Engineer- QS &amp; Contract  | Mumbai  | Sep 2023 | Jul 2026 | 2 Years, 9 Months, 16 Days | 3.66</t>
  </si>
  <si>
    <t>33 month(s)</t>
  </si>
  <si>
    <t xml:space="preserve"> Advance Diploma in Structural Design &amp; Analysis</t>
  </si>
  <si>
    <t>P26600012</t>
  </si>
  <si>
    <t xml:space="preserve">Meghana </t>
  </si>
  <si>
    <t>V</t>
  </si>
  <si>
    <t>R</t>
  </si>
  <si>
    <t>Meghana  V R</t>
  </si>
  <si>
    <t>P26600012@student.nicmar.ac.in</t>
  </si>
  <si>
    <t>26-Oct-2002</t>
  </si>
  <si>
    <t>Kannada,English,Hindi,Telugu</t>
  </si>
  <si>
    <t>Sketching,Photography,Listening to Music</t>
  </si>
  <si>
    <t xml:space="preserve">8586 0013 5704 </t>
  </si>
  <si>
    <t>Raghu V N</t>
  </si>
  <si>
    <t xml:space="preserve">Farmer </t>
  </si>
  <si>
    <t>Shanthamma G N</t>
  </si>
  <si>
    <t xml:space="preserve">Home Maker </t>
  </si>
  <si>
    <t>Veerammanahalli, Alipur, Gauribidanur, Chikkaballapur, Karnataka - 561213</t>
  </si>
  <si>
    <t>Chikkaballapur</t>
  </si>
  <si>
    <t>Karnataka</t>
  </si>
  <si>
    <t>ZAINABIYA HIGHT SCHOOL</t>
  </si>
  <si>
    <t>KARNATAKA SECONDARY EDUCATION EXAMINATION BOARD</t>
  </si>
  <si>
    <t>2018-Apr</t>
  </si>
  <si>
    <t>SARVODAYA PU COLLEGE</t>
  </si>
  <si>
    <t>KARNATAKA BOARD OF THE PRE UNIVERSITY EDUCATION</t>
  </si>
  <si>
    <t>VISVESVARAYA TECHNOLOGICAL UNIVERSITY, BELGAUM</t>
  </si>
  <si>
    <t xml:space="preserve"> SIR M VISVESVARAYA INSTITUTE OF TECHNOLOGY, BENGALURU</t>
  </si>
  <si>
    <t>2024-Jul</t>
  </si>
  <si>
    <t>AutoCAD,Advance MS Excel,Fasvision-ERP</t>
  </si>
  <si>
    <t>Sowparnika Projects  | Jr. Engineer - QS | Bangalore | Oct 2024 | Jun 2026 | 1 Years, 8 Months, 17 Days | 3.37</t>
  </si>
  <si>
    <t>L&amp;T Construction (Building &amp; Factories) | Student Intern  | Bangalore  | Aug 2023 | Sep 2023 | 4 Weeks</t>
  </si>
  <si>
    <t>Academic Excellence during academic year 2021-22
Inter College Cultural Fest (Kalanjali) Volunteering 
Recognition of Outstanding Volunteering for Various Events Organized by Institution</t>
  </si>
  <si>
    <t>P26600013</t>
  </si>
  <si>
    <t>Ashwin</t>
  </si>
  <si>
    <t>Caetano</t>
  </si>
  <si>
    <t>D'Souza</t>
  </si>
  <si>
    <t>Ashwin Caetano D'souza</t>
  </si>
  <si>
    <t>P26600013@student.nicmar.ac.in</t>
  </si>
  <si>
    <t>25-Aug-1998</t>
  </si>
  <si>
    <t>Reading,Music,Chess</t>
  </si>
  <si>
    <t>Clariano V. M. D'Souza</t>
  </si>
  <si>
    <t>Retired</t>
  </si>
  <si>
    <t>Yvette Maria D'Souza</t>
  </si>
  <si>
    <t>Porvorim</t>
  </si>
  <si>
    <t>North Goa</t>
  </si>
  <si>
    <t>Goa</t>
  </si>
  <si>
    <t>Don Bosco High School</t>
  </si>
  <si>
    <t>Goa Board</t>
  </si>
  <si>
    <t>2013-Jun</t>
  </si>
  <si>
    <t>2014-Mar</t>
  </si>
  <si>
    <t>Don Bosco Higher Secondary School</t>
  </si>
  <si>
    <t>2015-Jul</t>
  </si>
  <si>
    <t>Goa College of Engineering</t>
  </si>
  <si>
    <t>Goa University</t>
  </si>
  <si>
    <t>MSP,Primavera P6,Advanced Excel,Power BI,SAP- S4/HANA,MS office applications</t>
  </si>
  <si>
    <t>KEC International Limited | Planning Engineer | Jamshedpur, Jharkand | Oct 2024 | Jun 2026 | 1 Years, 7 Months, 14 Days | 6.5
Morada Spaces | Site Engineer | Goa | Jul 2023 | Jul 2024 | 1 Years, 0 Months, 7 Days | 4.2
Dwelve  Studio | Architectural Engineer | Goa | Feb 2022 | May 2023 | 1 Years, 3 Months, 8 Days | 2.55
D. W. Kamat Architects, Engineers and Valuers | Junior Valuer | Goa | Aug 2020 | Jan 2022 | 1 Years, 5 Months, 11 Days | 2.70</t>
  </si>
  <si>
    <t>19 month(s)</t>
  </si>
  <si>
    <t>IAB Digital Marketing and Media Foundations Certification
Primavera P6 Enterprise Project Portfolio Management Essentials
Diploma In AutoCAD 
Diploma in 3dsMax</t>
  </si>
  <si>
    <t>P26600014</t>
  </si>
  <si>
    <t>Rushikesh</t>
  </si>
  <si>
    <t>Kishor</t>
  </si>
  <si>
    <t>Pagar</t>
  </si>
  <si>
    <t>Rushikesh Kishor Pagar</t>
  </si>
  <si>
    <t>P26600014@student.nicmar.ac.in</t>
  </si>
  <si>
    <t>07-Mar-1999</t>
  </si>
  <si>
    <t>Reading,Driving,Travelling</t>
  </si>
  <si>
    <t>Highschool Teacher</t>
  </si>
  <si>
    <t>Asha</t>
  </si>
  <si>
    <t xml:space="preserve">Housewife </t>
  </si>
  <si>
    <t>Lilawati Niwas, Behind J.T.K Highschool , Nandgaon, Nashik</t>
  </si>
  <si>
    <t>Ultima Boys Hostel, Nicmar University, Balewadi ,Pune</t>
  </si>
  <si>
    <t>New English school Nandgaon , Nashik</t>
  </si>
  <si>
    <t>2015-Mar</t>
  </si>
  <si>
    <t>Arts , Commerce, and Science College Nandgaon , Nashik</t>
  </si>
  <si>
    <t>2017-Feb</t>
  </si>
  <si>
    <t>Savitribai Phule Pune University, Pune</t>
  </si>
  <si>
    <t>Gokhale Education Society's R.H.Sapat College of Engineering , Nashik</t>
  </si>
  <si>
    <t>2022-Aug</t>
  </si>
  <si>
    <t>Tekla,SDS2,AutoCAD,MS Excel</t>
  </si>
  <si>
    <t>Prothious Engineering Services Private Limited | Jr. Tekla Modeler and Checker | Nashik | Jul 2023 | Sep 2025 | 2 Years, 2 Months, 19 Days | 3.31</t>
  </si>
  <si>
    <t>P26600015</t>
  </si>
  <si>
    <t>MAHENDRABABU</t>
  </si>
  <si>
    <t>TEKU</t>
  </si>
  <si>
    <t>Mahendrababu Teku</t>
  </si>
  <si>
    <t>P26600015@student.nicmar.ac.in</t>
  </si>
  <si>
    <t>28-Mar-2003</t>
  </si>
  <si>
    <t>Hindi,English,Telugu</t>
  </si>
  <si>
    <t>Music,Playing carroms,Yoga and Meditation</t>
  </si>
  <si>
    <t>TEKU SUBBARAO</t>
  </si>
  <si>
    <t>TEKU NARASAMMA</t>
  </si>
  <si>
    <t>3-23/1, Jagannadhapuram, Post Office:Jagannadhapuram</t>
  </si>
  <si>
    <t>West Godavari</t>
  </si>
  <si>
    <t>Andhra Pradesh</t>
  </si>
  <si>
    <t>3-23/1, Jagannadhapuram, Post Office:Jagannadhapurami</t>
  </si>
  <si>
    <t>D S R Z P P HIGH SCHOOL,PODURU, WEST GODAVARI DISTRICT</t>
  </si>
  <si>
    <t>WEST GODAVARI,ANDHRA PRADESH</t>
  </si>
  <si>
    <t>CIVIL ENGINEERING</t>
  </si>
  <si>
    <t>S.M.V.M. POLYTECHNIC-TANUKU</t>
  </si>
  <si>
    <t>2021-Apr</t>
  </si>
  <si>
    <t>JAWAHARLAL NEHRU TECHNOLOGICAL UNIVERSITY,KAKINADA</t>
  </si>
  <si>
    <t>SAGI RAMA KRISHNAM RAJU ENGINEERING COLLEGE, WEST GODAVARI, ANDHRA PRADESH</t>
  </si>
  <si>
    <t>2022-Sep</t>
  </si>
  <si>
    <t>2024-Apr</t>
  </si>
  <si>
    <t>AutoCAD,Advanced MS Excel,MS Office,MS Project,CostX,Revit</t>
  </si>
  <si>
    <t>OPTIVAL HEALTH SOLUTIONS PVT LTD | Project Co-Ordinator | Hyderabad  | May 2025 | Jun 2026 | 1 Years, 0 Months, 26 Days | 3</t>
  </si>
  <si>
    <t>13 month(s)</t>
  </si>
  <si>
    <t>GOVERNMENT OF ANDHRA PRADESH – RWS&amp;S DEPARTMENT | Induatrial Trainee | West Godavari | Apr 2021 | Sep 2021 | 20 Weeks
ASCENT CS GLOBAL | Design and BIM Intern | HYDERABAD | Jul 2022 | Sep 2022 | 8 Weeks
SLV BUILDERS &amp; DEVELOPERS PVT. LTD. | Project Implementation Intern | AMARAVATI | Jun 2023 | Aug 2023 | 8 Weeks
SKILLDZIRE | Structural Design Intern | West Godavari | Dec 2023 | Apr 2024 | 17 Weeks
DESIGNS N FINISHINGS | Jr.Project Engineer | GUNTUR, ANDHRA PRADESH | Apr 2024 | May 2025 | 53 Weeks</t>
  </si>
  <si>
    <t>P26600016</t>
  </si>
  <si>
    <t>Sanket</t>
  </si>
  <si>
    <t>Panbude</t>
  </si>
  <si>
    <t>Sanket Ravindra Panbude</t>
  </si>
  <si>
    <t>P26600016@student.nicmar.ac.in</t>
  </si>
  <si>
    <t>English,hindi,marathi</t>
  </si>
  <si>
    <t>Chess,Reading philosophy,Exercise</t>
  </si>
  <si>
    <t>Shardha</t>
  </si>
  <si>
    <t>Home maker</t>
  </si>
  <si>
    <t>Ward no. 2 near Balaji mandir waigaon nipani wardha Maharashtra India</t>
  </si>
  <si>
    <t>Wardha</t>
  </si>
  <si>
    <t>YESHWANT VIDYALAYA WAIGAON (N)</t>
  </si>
  <si>
    <t>SSC Maharashtra</t>
  </si>
  <si>
    <t xml:space="preserve">Diploma in Civil and Rural Engineering </t>
  </si>
  <si>
    <t>ACHARYA SHRIMANNARAYAN POLYTECHNIC, Wardha Maharashtra</t>
  </si>
  <si>
    <t>2021-Aug</t>
  </si>
  <si>
    <t>BAJAJ INSTITUTE OF TECHNOLOGY, Wardha Maharashtra</t>
  </si>
  <si>
    <t>2021-Nov</t>
  </si>
  <si>
    <t>Auto CAD 2D &amp; 3D,MS Excel,Revit Architecture,ETABS</t>
  </si>
  <si>
    <t>Fortress Infracon Ltd | Highway Engineer  | Nashik | Apr 2026 | Jun 2026 | 0 Years, 2 Months, 24 Days | 3.60
City Translink Private Limited | Assessor  |  field-based | Nov 2024 | Dec 2025 | 1 Years, 1 Months, 9 Days | 2.64
Superb Hygienic Disposal India Pvt.Ltd. | Civil Site Engineer  | Wardha | Mar 2024 | Oct 2024 | 0 Years, 7 Months, 10 Days | 1.44</t>
  </si>
  <si>
    <t>23 month(s)</t>
  </si>
  <si>
    <t>ITD Cementation India Limited | Intern | Nagpur | May 2019 | Jun 2019 | 5 Weeks</t>
  </si>
  <si>
    <t xml:space="preserve">Revit Architecture
Introduction to Structural Analysis and Design Software -  ETabs
ExpertsHub Industry Skill  </t>
  </si>
  <si>
    <t>P26600017</t>
  </si>
  <si>
    <t>Bhushan</t>
  </si>
  <si>
    <t>Balkrishna</t>
  </si>
  <si>
    <t>Mahakalkar</t>
  </si>
  <si>
    <t>Bhushan Balkrishna Mahakalkar</t>
  </si>
  <si>
    <t>P26600017@student.nicmar.ac.in</t>
  </si>
  <si>
    <t>03-Nov-2000</t>
  </si>
  <si>
    <t>Gym,swimming,reading books,cycling</t>
  </si>
  <si>
    <t>Balkrishna Dnyaneshwar Mahakalkar</t>
  </si>
  <si>
    <t>Mechanic</t>
  </si>
  <si>
    <t>Sharada Balkrishna Mahakalkar</t>
  </si>
  <si>
    <t>At. Post Pawnar, Tah. dist. Wardha Hanuman ward no.1 ,Pawnar</t>
  </si>
  <si>
    <t>Baburaoji Bangde Vidhyalaya ,Pawnar</t>
  </si>
  <si>
    <t>Maharashtra State Board of Secondary and Higher Secondary Education (MSBSHSE)</t>
  </si>
  <si>
    <t>Jankidevi Bajaj College of Science ,Wardha</t>
  </si>
  <si>
    <t>Dr. Babasaheb Ambedkar Technological University Lonere, Raigad</t>
  </si>
  <si>
    <t>Bajaj Institute Of Technology, Wardha</t>
  </si>
  <si>
    <t>2018-Aug</t>
  </si>
  <si>
    <t>2022-Oct</t>
  </si>
  <si>
    <t>TULJAI INFRASTRUCTURE  | Site Engineer | Katol,Amaravati | Feb 2024 | Feb 2026 | 2 Years, 0 Months, 26 Days | 2.64</t>
  </si>
  <si>
    <t>25 month(s)</t>
  </si>
  <si>
    <t>Public Works Division Wardha | Site Engineer | Seloo | Feb 2022 | Jul 2022 | 25 Weeks</t>
  </si>
  <si>
    <t>P26600018</t>
  </si>
  <si>
    <t>Nikhil</t>
  </si>
  <si>
    <t>Tatyarao</t>
  </si>
  <si>
    <t>Murumkar</t>
  </si>
  <si>
    <t>Nikhil Tatyarao Murumkar</t>
  </si>
  <si>
    <t>P26600018@student.nicmar.ac.in</t>
  </si>
  <si>
    <t>10-Jun-1995</t>
  </si>
  <si>
    <t>strategy and team-based games,Music</t>
  </si>
  <si>
    <t xml:space="preserve">Retired Government Civil Engineer </t>
  </si>
  <si>
    <t>Vidhya</t>
  </si>
  <si>
    <t xml:space="preserve">Shantai niwas near datta mandir prakash nagar latur </t>
  </si>
  <si>
    <t>Nicmar boys hostel balewadi road ram nagar baner</t>
  </si>
  <si>
    <t>Saraswati Vidyalay Latur</t>
  </si>
  <si>
    <t>Maharashtra State Board Latur</t>
  </si>
  <si>
    <t>2012-Mar</t>
  </si>
  <si>
    <t>2013-Mar</t>
  </si>
  <si>
    <t>Dayanand Science College Latur</t>
  </si>
  <si>
    <t>Science (PCM)</t>
  </si>
  <si>
    <t>2015-Feb</t>
  </si>
  <si>
    <t>Sandipani Technical Campus Latur</t>
  </si>
  <si>
    <t>JSPM Narhe Technical Campus Pune</t>
  </si>
  <si>
    <t>2021-Jul</t>
  </si>
  <si>
    <t>Sushila construction  | Junior Engineer | Latur | Feb 2024 | Aug 2024 | 26 Weeks | Campus Internship
Sushila construction  | Junior Engineer | Latur | Dec 2024 | Jul 2025 | 31 Weeks | Campus Internship</t>
  </si>
  <si>
    <t>Autocad Civil</t>
  </si>
  <si>
    <t>P26600019</t>
  </si>
  <si>
    <t>SAMRUDDHI</t>
  </si>
  <si>
    <t>ASHOK</t>
  </si>
  <si>
    <t>SURVASE</t>
  </si>
  <si>
    <t>Samruddhi Ashok Survase</t>
  </si>
  <si>
    <t>survasesamruddhi@gmail.com</t>
  </si>
  <si>
    <t>P26600019@student.nicmar.ac.in</t>
  </si>
  <si>
    <t>25-Mar-2003</t>
  </si>
  <si>
    <t>HINDI,English,Marathi</t>
  </si>
  <si>
    <t>Listening Music,Travelling</t>
  </si>
  <si>
    <t>SERVICE</t>
  </si>
  <si>
    <t>JAYSHREE</t>
  </si>
  <si>
    <t>HOUSE WIFE</t>
  </si>
  <si>
    <t>C/O 3/4 Powai Collorination Housing Society, Vikhroli Jogeshwari Link Road, Opp I.E.E.S School, Powai Sakinaka, Mumbai, Maharshtra 400072</t>
  </si>
  <si>
    <t>Mumbai City</t>
  </si>
  <si>
    <t>St. Lawrence High School</t>
  </si>
  <si>
    <t>Maharashtra Board</t>
  </si>
  <si>
    <t>Government Polytechnic Mumbai</t>
  </si>
  <si>
    <t>Mumbai University</t>
  </si>
  <si>
    <t>A P Shah Institute of Technology Mumbai.</t>
  </si>
  <si>
    <t>Autocad,MS Office,ERP</t>
  </si>
  <si>
    <t>UK Realty | Contracts Engineer | Andheri West | Jan 2026 | Jun 2026 | 0 Years, 5 Months, 12 Days | 3.50
Arkade developers Ltd | Graduate Trainee Engineer | kandivali | Jun 2024 | Dec 2025 | 1 Years, 5 Months, 7 Days | 2.85</t>
  </si>
  <si>
    <t>autocad</t>
  </si>
  <si>
    <t>P26600020</t>
  </si>
  <si>
    <t>Mahesh</t>
  </si>
  <si>
    <t>Vasudeo</t>
  </si>
  <si>
    <t>Patil</t>
  </si>
  <si>
    <t>Mahesh Vasudeo Patil</t>
  </si>
  <si>
    <t>P26600020@student.nicmar.ac.in</t>
  </si>
  <si>
    <t>28-May-2001</t>
  </si>
  <si>
    <t>Marathi,Hindi,english</t>
  </si>
  <si>
    <t>Photography Shoots</t>
  </si>
  <si>
    <t>Devini</t>
  </si>
  <si>
    <t>Matoshree Ramubai Niwas
Devnagari Society</t>
  </si>
  <si>
    <t xml:space="preserve">Private Highschool Pen </t>
  </si>
  <si>
    <t>SSC</t>
  </si>
  <si>
    <t xml:space="preserve">SARVAJANIK VIDYAMANDIR AND JUNIOR COLLEGE PEN </t>
  </si>
  <si>
    <t>HSC</t>
  </si>
  <si>
    <t>2019-Feb</t>
  </si>
  <si>
    <t>Pillai HOC College of Engineering &amp; Technology Rasayani/Maharashtra</t>
  </si>
  <si>
    <t>MS Office,MS Project,Autocad</t>
  </si>
  <si>
    <t>Dbafna Developers | Jr. Civil Engineer | Pen-Raigad, Maharashtra | Jun 2023 | Oct 2025 | 2 Years, 4 Months, 17 Days | 2.76</t>
  </si>
  <si>
    <t>28 month(s)</t>
  </si>
  <si>
    <t>P26600021</t>
  </si>
  <si>
    <t>Rakhi</t>
  </si>
  <si>
    <t>Pramod</t>
  </si>
  <si>
    <t>Mahalle</t>
  </si>
  <si>
    <t>Rakhi Pramod Mahalle</t>
  </si>
  <si>
    <t>P26600021@student.nicmar.ac.in</t>
  </si>
  <si>
    <t>05-Aug-2001</t>
  </si>
  <si>
    <t>Painting,cooking</t>
  </si>
  <si>
    <t>Farmar</t>
  </si>
  <si>
    <t>Vandana</t>
  </si>
  <si>
    <t>At.  Kotegaon
Post. Khaspur 
Tah. Anjangaon Surji 
Dist. Amravati</t>
  </si>
  <si>
    <t>Amravati</t>
  </si>
  <si>
    <t>Prabodhan Vidyalaya Daryapur</t>
  </si>
  <si>
    <t>Maharashtra State Board of Secondary and Higher Secondary Education Pune</t>
  </si>
  <si>
    <t>2016-May</t>
  </si>
  <si>
    <t>Shri Shivaji Science College Amravati</t>
  </si>
  <si>
    <t>Maharashtra State Board Secondary and Higher Secondary Education Pune</t>
  </si>
  <si>
    <t>Government Polytechnic Amravati</t>
  </si>
  <si>
    <t>2019-Jul</t>
  </si>
  <si>
    <t>2021-Sep</t>
  </si>
  <si>
    <t>Rashtrasant Tukadoji Maharaj Nagpur University</t>
  </si>
  <si>
    <t>G H Raisoni Institute of Engineering and Technology Nagpur</t>
  </si>
  <si>
    <t>2021-Dec</t>
  </si>
  <si>
    <t>AutoCAD,SAP,MS Office</t>
  </si>
  <si>
    <t>KEC INTERNATIONAL LIMITED | BILLING ENGINEER | PUNE, MAHARASHTRA | Aug 2024 | Jul 2026 | 1 Years, 11 Months, 7 Days | 4</t>
  </si>
  <si>
    <t>Public Work Department Nagpur | Trainee | Nagpur | Jan 2024 | Jun 2024 | 25 Weeks</t>
  </si>
  <si>
    <t>P26600022</t>
  </si>
  <si>
    <t>Sumit</t>
  </si>
  <si>
    <t>Balasaheb</t>
  </si>
  <si>
    <t>Deokule</t>
  </si>
  <si>
    <t>Sumit Balasaheb Deokule</t>
  </si>
  <si>
    <t>P26600022@student.nicmar.ac.in</t>
  </si>
  <si>
    <t>25-Mar-1998</t>
  </si>
  <si>
    <t>Marathi,English,hindi</t>
  </si>
  <si>
    <t>Reading,sketching,painting</t>
  </si>
  <si>
    <t>AB+</t>
  </si>
  <si>
    <t>2178 6184 9110</t>
  </si>
  <si>
    <t>Balasaheb Tukaram Deokule</t>
  </si>
  <si>
    <t>Goverment Service</t>
  </si>
  <si>
    <t>Hemlata Balasaheb Deokule</t>
  </si>
  <si>
    <t>Phase 1, B/304, Shobha Park Apt, Gandhamnagar, Khadki Cantt Board, Pune</t>
  </si>
  <si>
    <t>Panna English High School</t>
  </si>
  <si>
    <t>Maharashtra State Board Of Secondary And Higher Secondary Education</t>
  </si>
  <si>
    <t>Bharat College</t>
  </si>
  <si>
    <t>2014-Feb</t>
  </si>
  <si>
    <t>2016-Feb</t>
  </si>
  <si>
    <t xml:space="preserve">Diploma In Civil Engineering </t>
  </si>
  <si>
    <t>Dilkap Research Institute Of Engineering &amp; Management  Studies</t>
  </si>
  <si>
    <t>2016-Jul</t>
  </si>
  <si>
    <t xml:space="preserve">Savitribai Phule Pune University </t>
  </si>
  <si>
    <t>Padmabhooshan Vasantraodada Patil Institute of Technology, Bavdhan</t>
  </si>
  <si>
    <t>P26600023</t>
  </si>
  <si>
    <t xml:space="preserve">Rushikesh </t>
  </si>
  <si>
    <t>Sunil</t>
  </si>
  <si>
    <t xml:space="preserve">Bhosale </t>
  </si>
  <si>
    <t xml:space="preserve">Rushikesh  Sunil Bhosale </t>
  </si>
  <si>
    <t>P26600023@student.nicmar.ac.in</t>
  </si>
  <si>
    <t>27-Oct-2000</t>
  </si>
  <si>
    <t>Marathi English,Hindi</t>
  </si>
  <si>
    <t>Reading books</t>
  </si>
  <si>
    <t xml:space="preserve">Jyoti </t>
  </si>
  <si>
    <t>Ward No. 1 At.Post. Selukate Tah. Wardha 
Dist. Wardha, Maharashtra 442001</t>
  </si>
  <si>
    <t xml:space="preserve">Yashwant High School, Wardha </t>
  </si>
  <si>
    <t>Maharashtra State Board Of Secondary And Higher Secondary Education, Nagpur</t>
  </si>
  <si>
    <t>Om Satya Sai High School, Bhandra</t>
  </si>
  <si>
    <t>2018-May</t>
  </si>
  <si>
    <t xml:space="preserve">Dr. Babasaheb Ambedkar Technological University </t>
  </si>
  <si>
    <t xml:space="preserve">Bajaj Institute Of Technology </t>
  </si>
  <si>
    <t>P26600024</t>
  </si>
  <si>
    <t>Dileep</t>
  </si>
  <si>
    <t>T L</t>
  </si>
  <si>
    <t>Dileep T L</t>
  </si>
  <si>
    <t>P26600024@student.nicmar.ac.in</t>
  </si>
  <si>
    <t>11-May-1999</t>
  </si>
  <si>
    <t>Kannada,hindi,english</t>
  </si>
  <si>
    <t>Basketball,Movies,music</t>
  </si>
  <si>
    <t>Lingaiah T E</t>
  </si>
  <si>
    <t>Savithramma H B</t>
  </si>
  <si>
    <t>Govt. Teacher</t>
  </si>
  <si>
    <t>Byraveshwara nilaya, Venkatadri bavane, Belagumba, Tumkur</t>
  </si>
  <si>
    <t>Tumkur</t>
  </si>
  <si>
    <t>SIDDAGANGA JUNIOR COLLEGE, TUMAKURU</t>
  </si>
  <si>
    <t>2015-Apr</t>
  </si>
  <si>
    <t>Vidyavahini PU college</t>
  </si>
  <si>
    <t>Department of Pre-University Education, Karnataka.</t>
  </si>
  <si>
    <t xml:space="preserve">CIVIL ENGINEERING </t>
  </si>
  <si>
    <t>SIDDAGANGA POLYTECHNIC TUMKUR</t>
  </si>
  <si>
    <t>VISVESVARAYA TECHNOLOGICAL UNIVERSITY, BELAGAVI</t>
  </si>
  <si>
    <t>ACHARYA INSTITUTE OF TECHNOLOGY, BANGALORE</t>
  </si>
  <si>
    <t>Auto CAD,BBS software,MS office</t>
  </si>
  <si>
    <t>Terra products | Junior Rebar Detailer | BANGLORE | Oct 2023 | May 2026 | 2 Years, 7 Months, 4 Days | 2.99</t>
  </si>
  <si>
    <t>31 month(s)</t>
  </si>
  <si>
    <t>P26600026</t>
  </si>
  <si>
    <t xml:space="preserve">Ashlesha </t>
  </si>
  <si>
    <t>Arunrao</t>
  </si>
  <si>
    <t>Naktode</t>
  </si>
  <si>
    <t>Ashlesha  Arunrao Naktode</t>
  </si>
  <si>
    <t>P26600026@student.nicmar.ac.in</t>
  </si>
  <si>
    <t>17-Mar-1997</t>
  </si>
  <si>
    <t>Playing Flute,Listening Music</t>
  </si>
  <si>
    <t>Arun Ramraoji Naktode</t>
  </si>
  <si>
    <t>Retired Police Sub-Inspector</t>
  </si>
  <si>
    <t>Sandhya Arun Naktode</t>
  </si>
  <si>
    <t>Home Maker</t>
  </si>
  <si>
    <t>402, Krishna Vatika Appt., Indraprasth Society, Near Kalode College, Omkar Nagar, Nagpur, 440027</t>
  </si>
  <si>
    <t>Nagpur</t>
  </si>
  <si>
    <t>Vrindavan Elite PG 2 Service, Sai Chowk, Balewadi Road, Behind Tapas Elder Care, Balewadi, Pune, 411045</t>
  </si>
  <si>
    <t>Naktode Ashlesha Arunrao</t>
  </si>
  <si>
    <t>Maharashtra State Board of Secondary and Higher Secondary Education, Pune.</t>
  </si>
  <si>
    <t>2011-Mar</t>
  </si>
  <si>
    <t>2012-Jun</t>
  </si>
  <si>
    <t xml:space="preserve">Rashtrasant Tukdoji Maharaj Nagpur University </t>
  </si>
  <si>
    <t>G. H. Raisoni Academy of Engineering and Technology, Nagpur, Maharashtra.</t>
  </si>
  <si>
    <t>2014-Jul</t>
  </si>
  <si>
    <t>AutoCAD,MS Office,WaterGEMS,SewerGEMS,QGIS</t>
  </si>
  <si>
    <t>Choice Consultancy Services Pvt. Ltd. | Supervisor Cum Construction Manager | Nagpur, Maharashtra. | Feb 2023 | May 2026 | 3 Years, 2 Months, 5 Days | 3.76
SD Engineering | Sr. Engineer (C) | Nagpur, Maharashtra. | Nov 2021 | Jan 2023 | 1 Years, 2 Months, 30 Days | 2.04</t>
  </si>
  <si>
    <t>53 month(s)</t>
  </si>
  <si>
    <t>Design of Waste Water System - SEWERGEMS.</t>
  </si>
  <si>
    <t>P26600027</t>
  </si>
  <si>
    <t xml:space="preserve">Nitin </t>
  </si>
  <si>
    <t>Vidyarthi</t>
  </si>
  <si>
    <t>Jha</t>
  </si>
  <si>
    <t>Nitin  Vidyarthi Jha</t>
  </si>
  <si>
    <t>nitin7mishra@gmail.com</t>
  </si>
  <si>
    <t>P26600027@student.nicmar.ac.in</t>
  </si>
  <si>
    <t>31-Jul-1995</t>
  </si>
  <si>
    <t>Reading, Music</t>
  </si>
  <si>
    <t>Bishnukant Mishra</t>
  </si>
  <si>
    <t>Civil Site Supervisor</t>
  </si>
  <si>
    <t>Mala Mishra</t>
  </si>
  <si>
    <t xml:space="preserve">A/404 Bachraj Lifespace YK nagar NX Virar (w) </t>
  </si>
  <si>
    <t>Palghar</t>
  </si>
  <si>
    <t>St.Francis High School</t>
  </si>
  <si>
    <t>Maharashtra state Board of secondary and Higher secondary Education,</t>
  </si>
  <si>
    <t>Diploma in Construction Technology</t>
  </si>
  <si>
    <t>Bhausaheb Vartak Polytechnic, Palghar, Maharashtra</t>
  </si>
  <si>
    <t>2011-Jun</t>
  </si>
  <si>
    <t>University of Mumbai</t>
  </si>
  <si>
    <t>Viva Institute of Technology, Palghar, Maharashtra</t>
  </si>
  <si>
    <t>AutoCAD,MS Office,MS Project,Primavera</t>
  </si>
  <si>
    <t>DBOT Realty Pvt Ltd | Assistant manager - Project Monitoring (Grade - E2) | Mumbai | Mar 2026 | Jun 2026 | 0 Years, 3 Months, 7 Days | 7.47
Lodha Developers  | Site Engineer - Construction Management (Level : 4A) | Mumbai | Jan 2025 | Mar 2026 | 1 Years, 1 Months, 19 Days | 6.00
CONCEPTUAL ADVISORY SERVICES LLP | Site Engineer -  Construction | Mumbai | Jul 2022 | Jan 2025 | 2 Years, 5 Months, 18 Days | 4.95
Shri Chamunda Enterprises | Junior Engineer - Execution and Billing | Mumbai | Jan 2017 | Jul 2019 | 2 Years, 6 Months, 6 Days | 3.50
Kukreja Builders Pvt Ltd | Junior Site Engineer | Mumbai | Jan 2015 | Dec 2016 | 1 Years, 11 Months, 13 Days | 0.68</t>
  </si>
  <si>
    <t>100 month(s)</t>
  </si>
  <si>
    <t xml:space="preserve">AutoCAD
MS Office
Advance Excel
Microsoft Project
Primavera
Construction Delay and Cost Analysis Through Primavera P6
Construction Procurement </t>
  </si>
  <si>
    <t>P26600028</t>
  </si>
  <si>
    <t>Anil</t>
  </si>
  <si>
    <t>Sanket Anil Patil</t>
  </si>
  <si>
    <t>P26600028@student.nicmar.ac.in</t>
  </si>
  <si>
    <t>23-May-2000</t>
  </si>
  <si>
    <t>Marathi,English,Hindi</t>
  </si>
  <si>
    <t>Exploring new places to understand diverse cultures and local communities.</t>
  </si>
  <si>
    <t>Anil Punju Patil</t>
  </si>
  <si>
    <t>Bus Conductor (MSRTC)</t>
  </si>
  <si>
    <t>Sunita Anil Patil</t>
  </si>
  <si>
    <t>24-B, Sane Guruji Colony, Nimzari Naka, Shirpur, Taluka: Shirpur, District: Dhule.</t>
  </si>
  <si>
    <t>Dhule</t>
  </si>
  <si>
    <t>R.C.Patel Secondary School Shirpur</t>
  </si>
  <si>
    <t>Maharashtra State Board Of Secondary And Higher Secondary Pune</t>
  </si>
  <si>
    <t>R.C.Patel Polytechnic Shirpur,Maharashtra</t>
  </si>
  <si>
    <t>Kavayitri Bahinabai Chaudhari North Maharashtra University Jalgaon,Maharashtra</t>
  </si>
  <si>
    <t>SSBT College Of Engineering And Technology, Bambhori, Jalgaon</t>
  </si>
  <si>
    <t>AutoCAD,Concrete Mix Design,Advanced Excel,MSP</t>
  </si>
  <si>
    <t>Pace Digitek limited. | Quality Engineer | Dhule/Nandurbar District  | Feb 2024 | Mar 2026 | 2 Years, 1 Months, 9 Days | 3.86
All India Institute of Local Self-Government | Project Associate | Dhule Municipal Corporation | Jun 2023 | Sep 2023 | 0 Years, 3 Months, 12 Days | 3.0</t>
  </si>
  <si>
    <t>Nashik Municipal Smart City Development Corporation Limited | Civil Intern | Nashik  | Sep 2022 | May 2023 | 37 Weeks</t>
  </si>
  <si>
    <t>AUTO CAD - INDO GERMAN TOOL ROOM AURANGABAD</t>
  </si>
  <si>
    <t>P26600029</t>
  </si>
  <si>
    <t>Siddhi</t>
  </si>
  <si>
    <t>Pradip</t>
  </si>
  <si>
    <t>Siddhi Pradip Deshmukh</t>
  </si>
  <si>
    <t>P26600029@student.nicmar.ac.in</t>
  </si>
  <si>
    <t>15-May-1996</t>
  </si>
  <si>
    <t>Listening Music</t>
  </si>
  <si>
    <t>Ashwini</t>
  </si>
  <si>
    <t>Flat No 3802, Vista, Ten X Habitat, Raymond Realty, Pokharan Road N0.1 Thane (W)</t>
  </si>
  <si>
    <t>Thane</t>
  </si>
  <si>
    <t>Nicmar Mellenium Girls Hostel, Ram Nagar, Baner, Pune</t>
  </si>
  <si>
    <t>G V Khade Vidyalaya, Shahapur</t>
  </si>
  <si>
    <t>Maharashtra State Board For Secondary and Higher Secondary Education, Pune</t>
  </si>
  <si>
    <t>Government Polytechnic, Thane</t>
  </si>
  <si>
    <t>University Of Mumbai</t>
  </si>
  <si>
    <t>MGM College of Engineering and Technology</t>
  </si>
  <si>
    <t>MS Office,MS Project,Advance Excel,AutoCAD</t>
  </si>
  <si>
    <t xml:space="preserve">Papaya Constructions Pvt Ltd | Tendering And Billing Engineer | Matunga Road, Mumbai | Sep 2025 | Jun 2026 | 0 Years, 9 Months, 18 Days | 5 
Land Records Department, Maharashtra State | Surveyor | Vasai, Maharashtra | Aug 2024 | Aug 2025 | 1 Years, 0 Months, 15 Days | 5 </t>
  </si>
  <si>
    <t>P26600030</t>
  </si>
  <si>
    <t>Shreyash</t>
  </si>
  <si>
    <t>Sanjayrao</t>
  </si>
  <si>
    <t>Gulhane</t>
  </si>
  <si>
    <t>Shreyash Sanjayrao Gulhane</t>
  </si>
  <si>
    <t>P26600030@student.nicmar.ac.in</t>
  </si>
  <si>
    <t>06-Nov-2000</t>
  </si>
  <si>
    <t>English,Marathi,Hindi</t>
  </si>
  <si>
    <t>Travelling,Listening music</t>
  </si>
  <si>
    <t>Sanjay</t>
  </si>
  <si>
    <t>Shopkeeper</t>
  </si>
  <si>
    <t>Kanchan</t>
  </si>
  <si>
    <t>Radhakrushna Colony , Morshi , Dis Amravati</t>
  </si>
  <si>
    <t>Shri. Shivaji High School , Morshi</t>
  </si>
  <si>
    <t>Maharashtra State Board of Secondary and Higher Secondary Education , Pune</t>
  </si>
  <si>
    <t>Shri. R.R. Lahoti Science College , Morshi</t>
  </si>
  <si>
    <t>2018-Feb</t>
  </si>
  <si>
    <t>Dr. Babasaheb Ambedkar Technological University, Lonere</t>
  </si>
  <si>
    <t>Bajaj Institute of Technology, Wardha</t>
  </si>
  <si>
    <t>Auocad</t>
  </si>
  <si>
    <t>Indu Construction  | Site Engineer Execution | Amravati | Nov 2023 | May 2026 | 2 Years, 6 Months, 26 Days | 2.6</t>
  </si>
  <si>
    <t>P26600031</t>
  </si>
  <si>
    <t>Sahil</t>
  </si>
  <si>
    <t>Meghnath</t>
  </si>
  <si>
    <t>Mayekar</t>
  </si>
  <si>
    <t>Sahil Meghnath Mayekar</t>
  </si>
  <si>
    <t>P26600031@student.nicmar.ac.in</t>
  </si>
  <si>
    <t>24-Sep-2000</t>
  </si>
  <si>
    <t>Reading,Swimming,Cricket Playing</t>
  </si>
  <si>
    <t>Service</t>
  </si>
  <si>
    <t>Madhavi</t>
  </si>
  <si>
    <t>2/2B, S.P.Kawliwadi, Lady Jamshedgi Road, Opp. Gopi Tank Market, Mahim, Mumbai.</t>
  </si>
  <si>
    <t>I.E.S Mulund</t>
  </si>
  <si>
    <t>Maharashtra State Board of Secondary and Higher Secondary Education, Mumbai, Maharashtra</t>
  </si>
  <si>
    <t>V.G. Vaze Kelkar College of Arts, Science and Commerce</t>
  </si>
  <si>
    <t>Mumbai  University</t>
  </si>
  <si>
    <t>A. P. Shah Institute of Technology, Thane, Maharashtra</t>
  </si>
  <si>
    <t>MS Project,primavera,Autocad,MS Excel,Revit,PowerBi,Ms Office,CostX,BIM</t>
  </si>
  <si>
    <t>JISCO Construction | Site Engineer | Thane | Jun 2022 | Jan 2023 | 0 Years, 7 Months, 21 Days | 1.68
Amiand Consuting Pvt. Ltd. | Project Engineer cum Business Development | Andheri | Mar 2023 | May 2024 | 1 Years, 2 Months, 9 Days | 1.92
Foundation Engineering Company India Pvt  Ltd. | Site Engineer | Mumbai | Jul 2024 | Nov 2025 | 1 Years, 4 Months, 14 Days | 2.82
M/s Dynasoure Concrete Treatment Pvt Ltd | Tender cum Contracts Executive | Navi Mumbai | Feb 2026 | Jul 2026 | 0 Years, 4 Months, 17 Days | 3.60</t>
  </si>
  <si>
    <t>43 month(s)</t>
  </si>
  <si>
    <t>APSIT SKILLS | INTERN | Thane | Jun 2021 | Aug 2021 | 8 Weeks</t>
  </si>
  <si>
    <t>APSIT SKILLS
Primavera
Quality Achievement Certificate</t>
  </si>
  <si>
    <t>P26600032</t>
  </si>
  <si>
    <t>Audhoot</t>
  </si>
  <si>
    <t>Santosh</t>
  </si>
  <si>
    <t>Oshramkar</t>
  </si>
  <si>
    <t>Audhoot Santosh Oshramkar</t>
  </si>
  <si>
    <t>P26600032@student.nicmar.ac.in</t>
  </si>
  <si>
    <t>03-Feb-2002</t>
  </si>
  <si>
    <t>cricket,Trekking</t>
  </si>
  <si>
    <t>job</t>
  </si>
  <si>
    <t>Sujata</t>
  </si>
  <si>
    <t>Vrindavan Bidg No.2,Room no 116,1st Floor.Dr Ambedkar Road, Lalbaug, Parel.</t>
  </si>
  <si>
    <t>Chikitsak Samuha Shirolkar High School</t>
  </si>
  <si>
    <t>Wilson College</t>
  </si>
  <si>
    <t>Thakur Polytechnic</t>
  </si>
  <si>
    <t xml:space="preserve">Mumbai University </t>
  </si>
  <si>
    <t>Vishwaniketan's Institute of Management Entrepreneurship and Engineering Technology</t>
  </si>
  <si>
    <t>2024-Dec</t>
  </si>
  <si>
    <t>B L INFRA PROJECTS PVT.LID. | SITE ENGINNER | ANTOP HILL, MUMBAI | Jun 2024 | Jun 2026 | 2 Years, 0 Months, 2 Days | 3</t>
  </si>
  <si>
    <t>24 month(s)</t>
  </si>
  <si>
    <t>P26600033</t>
  </si>
  <si>
    <t>SWAPNIL</t>
  </si>
  <si>
    <t>KUMAR</t>
  </si>
  <si>
    <t>Swapnil Kumar</t>
  </si>
  <si>
    <t>swapnilkumar1995@gmail.com</t>
  </si>
  <si>
    <t>P26600033@student.nicmar.ac.in</t>
  </si>
  <si>
    <t>16-Nov-1996</t>
  </si>
  <si>
    <t>Hindi,English</t>
  </si>
  <si>
    <t>Listening Music,Traveling Abroad,Reading Newspaper</t>
  </si>
  <si>
    <t>SHAILENDRA KUMAR</t>
  </si>
  <si>
    <t>Retd. Executive Engineer</t>
  </si>
  <si>
    <t>ANJU SINHA</t>
  </si>
  <si>
    <t xml:space="preserve">CHASMA CENTRE LANE MAGADH COLONY KURJEE </t>
  </si>
  <si>
    <t>Patna</t>
  </si>
  <si>
    <t>Bihar</t>
  </si>
  <si>
    <t>INDRAPURI ROAD NO 6 NEAR SHIV MANDIR HOUSE NO OPPOSITE OF 6/45.</t>
  </si>
  <si>
    <t xml:space="preserve">ST MICHAELS HIGH SCHOOL </t>
  </si>
  <si>
    <t>PATNA</t>
  </si>
  <si>
    <t>2002-Apr</t>
  </si>
  <si>
    <t>2013-May</t>
  </si>
  <si>
    <t xml:space="preserve">MAHANT HANUMAN SHARAN COLLEGE </t>
  </si>
  <si>
    <t>2015-May</t>
  </si>
  <si>
    <t>MAGADH UNIVERSITY</t>
  </si>
  <si>
    <t xml:space="preserve">R P SHARMA INSTITUTE OF TECHNOLOGY </t>
  </si>
  <si>
    <t>2015-Aug</t>
  </si>
  <si>
    <t>2019-Nov</t>
  </si>
  <si>
    <t>Post Graduate Diploma in Management (PGDM)</t>
  </si>
  <si>
    <t>Quantity Surveying &amp; Valuation</t>
  </si>
  <si>
    <t>AUTOCAD</t>
  </si>
  <si>
    <t>GVPR ENGINEERS LIMITED | JUNIOUR ENGINEER LIAISON | BIHAR (MUNGER) | Jul 2025 | Jun 2026 | 0 Years, 11 Months, 11 Days | 2.70
SHANTI BBCPL JV | SITE ENGINEER | BIHAR ( PATNA) | Mar 2024 | May 2025 | 1 Years, 2 Months, 4 Days | 2.16
VIJETA PROJECTS &amp; INFRASTRUCTURES LTD | SITE ENGINEER | BIHAR (JAMUI)  | Jan 2020 | Mar 2024 | 4 Years, 2 Months, 14 Days | 2.04</t>
  </si>
  <si>
    <t>76 month(s)</t>
  </si>
  <si>
    <t>BSRDCL  | TRAINEE INTERNSHIP | BIHAR (PATNA) | Mar 2018 | Mar 2018 | 2 Weeks</t>
  </si>
  <si>
    <t>AUTOCAD
REVIT (ARCHITECTURE)
STAAD PRO V8i
CIVIQ EVENT (NIT PATNA)</t>
  </si>
  <si>
    <t>P26600034</t>
  </si>
  <si>
    <t>Virensingh</t>
  </si>
  <si>
    <t>Gokulsingh</t>
  </si>
  <si>
    <t>Rajput</t>
  </si>
  <si>
    <t>Virensingh Gokulsingh Rajput</t>
  </si>
  <si>
    <t>P26600034@student.nicmar.ac.in</t>
  </si>
  <si>
    <t>p26600034@student.nicmar.ac.in</t>
  </si>
  <si>
    <t>14-Jan-1998</t>
  </si>
  <si>
    <t>Riding bike,Reading newspaper,Travelling</t>
  </si>
  <si>
    <t>Na</t>
  </si>
  <si>
    <t>Jayshree</t>
  </si>
  <si>
    <t>4 shri vrundavan apartment, near sai saya bunglow ,savarkar nagar, sai mandir , gangapur road, nashik</t>
  </si>
  <si>
    <t>Navarachana vidyalaya</t>
  </si>
  <si>
    <t xml:space="preserve">Maharashtra State board of Secondary and higher Secondary education, nashik/maharashtra </t>
  </si>
  <si>
    <t>Hpt arts and ryk science college</t>
  </si>
  <si>
    <t>2014-Apr</t>
  </si>
  <si>
    <t>Savitribai fule Pune University</t>
  </si>
  <si>
    <t xml:space="preserve">Sandeep institute of engineering and management , nashik/maharashtra </t>
  </si>
  <si>
    <t>Autocad,Ms office</t>
  </si>
  <si>
    <t>Mahimtura consultants Pvt.ltd. | QMA | Mumbai | Jun 2025 | Jun 2026 | 1 Years, 0 Months, 29 Days | 4.2
PRIDE INFRA PROJECTS  | Site Engineer | Sinnar , Nashik , Maharashtra  | Nov 2023 | May 2025 | 1 Years, 6 Months, 30 Days | 3
Infosys Limited | Systems Lngineer | Pune / Banglore  | Mar 2022 | Oct 2023 | 1 Years, 6 Months, 18 Days | 3.6</t>
  </si>
  <si>
    <t>50 month(s)</t>
  </si>
  <si>
    <t>P26600035</t>
  </si>
  <si>
    <t>Rahul</t>
  </si>
  <si>
    <t>Mane</t>
  </si>
  <si>
    <t>Rahul Ashok Mane</t>
  </si>
  <si>
    <t>P26600035@student.nicmar.ac.in</t>
  </si>
  <si>
    <t>30-Aug-2001</t>
  </si>
  <si>
    <t>English ,hindi,marathi</t>
  </si>
  <si>
    <t>Cricket,travelling</t>
  </si>
  <si>
    <t>Ashok Dattarao Mane</t>
  </si>
  <si>
    <t>Kalpana Ashok Mane</t>
  </si>
  <si>
    <t>House Wife</t>
  </si>
  <si>
    <t>78. Ashok Mane At post Baradshewala Tq. Hadgoan Dis. Nanded</t>
  </si>
  <si>
    <t>Sahakar Vidya Prasarak Mandal Secondary School Kalwa, Thane</t>
  </si>
  <si>
    <t>Secondary School Certificate Board ( SSC )</t>
  </si>
  <si>
    <t>Narayanrao Waghmare Mahavidyalaya, Balapur, Hingoli</t>
  </si>
  <si>
    <t>The Maharashtra State Board of Secondary and Higher Secondary Education (MSBSHSE)</t>
  </si>
  <si>
    <t xml:space="preserve">Diploma in Civil Engineering </t>
  </si>
  <si>
    <t>Maharashtra State Board of Secondary and Higher Secondary Education ( MSBTE )</t>
  </si>
  <si>
    <t>Mumbai University (MU).</t>
  </si>
  <si>
    <t>Panvel</t>
  </si>
  <si>
    <t>2024-Aug</t>
  </si>
  <si>
    <t xml:space="preserve">Nicmar University </t>
  </si>
  <si>
    <t>Post Graduate Diploma (PG Diploma)</t>
  </si>
  <si>
    <t>Contract Management</t>
  </si>
  <si>
    <t>MS Office,AutoCAD Pursuing, Advance Excel, Microsoft Projects</t>
  </si>
  <si>
    <t>Intelliro Infratech Private Limited | Site Engineer | Nanded | Jul 2024 | Jul 2025 | 1 Years, 0 Months, 0 Days | 1.92</t>
  </si>
  <si>
    <t>Sadbhav Engineering Limited | Jr. Engineer | Nanded | Apr 2021 | Jul 2021 | 12 Weeks</t>
  </si>
  <si>
    <t>P26600036</t>
  </si>
  <si>
    <t>YOGESH</t>
  </si>
  <si>
    <t>SHUKLA</t>
  </si>
  <si>
    <t>Yogesh Kumar Shukla</t>
  </si>
  <si>
    <t>yks12393@gmail.com</t>
  </si>
  <si>
    <t>P26600036@student.nicmar.ac.in</t>
  </si>
  <si>
    <t>16-May-2001</t>
  </si>
  <si>
    <t>HINDI,ENGLISH</t>
  </si>
  <si>
    <t>CYCLING,MUSIC</t>
  </si>
  <si>
    <t>ANIL KUMAR SHUKLA</t>
  </si>
  <si>
    <t>MECHANICAL ENGINEER</t>
  </si>
  <si>
    <t>ASHA DEVI SHUKLA</t>
  </si>
  <si>
    <t>HOMEMAKER</t>
  </si>
  <si>
    <t>GYANPUR,BHADOHI,UTTAR PRADESH</t>
  </si>
  <si>
    <t>Bhadohi</t>
  </si>
  <si>
    <t>Uttar Pradesh</t>
  </si>
  <si>
    <t>ST. Thomas School Gopiganj</t>
  </si>
  <si>
    <t>ICSE(New Delhi)</t>
  </si>
  <si>
    <t>ISC(New Delhi)</t>
  </si>
  <si>
    <t>Dr. A.P.J. Abdul Kalam Technical University,Lucknow</t>
  </si>
  <si>
    <t>Kashi Institute Of Technology,Varanasi</t>
  </si>
  <si>
    <t>Northern Railway | Summer Training | Lucknow | Jul 2022 | Aug 2022 | 4 Weeks</t>
  </si>
  <si>
    <t>P26600037</t>
  </si>
  <si>
    <t>Amol</t>
  </si>
  <si>
    <t>Bhusari</t>
  </si>
  <si>
    <t>Sumit Amol Bhusari</t>
  </si>
  <si>
    <t>P26600037@student.nicmar.ac.in</t>
  </si>
  <si>
    <t>17-Mar-1999</t>
  </si>
  <si>
    <t xml:space="preserve">English Hindi Marathi </t>
  </si>
  <si>
    <t>Reading Traveling Music</t>
  </si>
  <si>
    <t>Mangala</t>
  </si>
  <si>
    <t xml:space="preserve">Hedgewar Layout Near Pri -school Maharudra Colony Arjun Nagar Shivaji Nagar Amravati </t>
  </si>
  <si>
    <t>Shri Ganeshdas Rathi Vidyalaya Amaravti</t>
  </si>
  <si>
    <t>Matoshree Vimalabai Deshmukh Mahavidyalaya Amravati Maharashtra</t>
  </si>
  <si>
    <t>Diploma in civil engineering</t>
  </si>
  <si>
    <t>P R Pote Polytechnic College Amravati Maharashtra</t>
  </si>
  <si>
    <t xml:space="preserve">Sant Gadge Baba Amravati University Maharashtra </t>
  </si>
  <si>
    <t>P R Pote Patil Institute of Engineering and Research Amravati Maharashtra</t>
  </si>
  <si>
    <t>2022-Jul</t>
  </si>
  <si>
    <t>Autocad, Excel</t>
  </si>
  <si>
    <t>MSCIT</t>
  </si>
  <si>
    <t>P26600038</t>
  </si>
  <si>
    <t>Arpit</t>
  </si>
  <si>
    <t>Arpit Kishor Deshmukh</t>
  </si>
  <si>
    <t>P26600038@student.nicmar.ac.in</t>
  </si>
  <si>
    <t>28-Sep-2000</t>
  </si>
  <si>
    <t>reading,traveling,food tour</t>
  </si>
  <si>
    <t>AB-</t>
  </si>
  <si>
    <t>Kishor Deshmukh</t>
  </si>
  <si>
    <t>Self-Employed</t>
  </si>
  <si>
    <t>Sangita Deshmukh</t>
  </si>
  <si>
    <t>Dhanraj Nagar, Chandur Railway,Dist. Amravati,Maharashtra</t>
  </si>
  <si>
    <t>Kasar Home, Sanmati colony ,Shegaon Rahatgaon Road ,Amravati</t>
  </si>
  <si>
    <t>Bapusaheb Deshmukh Highschool</t>
  </si>
  <si>
    <t>Maharashtra State Board of Secondary Education, Amravati,Maharashtra</t>
  </si>
  <si>
    <t>P.R Pote Patil Institute of Technology, Amravati, Maharashtra</t>
  </si>
  <si>
    <t>2016-Aug</t>
  </si>
  <si>
    <t>Sant Gadge Baba Amravati University</t>
  </si>
  <si>
    <t>Prof. Ram Meghe Institute Of Technology &amp; Research</t>
  </si>
  <si>
    <t>autocad,excel</t>
  </si>
  <si>
    <t>Oriano Clean Energy  | Project Engineer | Remote | Jun 2024 | Jun 2026 | 2 Years, 0 Months, 14 Days | 3.30
IT Cube Solutions Pvt Ltd. | Back Office Executive | Remote | May 2023 | Apr 2024 | 0 Years, 11 Months, 8 Days | 2.8304</t>
  </si>
  <si>
    <t>35 month(s)</t>
  </si>
  <si>
    <t xml:space="preserve">Quantity Estimation 
BBS
Ms Excel </t>
  </si>
  <si>
    <t>P26600039</t>
  </si>
  <si>
    <t>Shubham</t>
  </si>
  <si>
    <t>Galhate</t>
  </si>
  <si>
    <t>Shubham Rahul Galhate</t>
  </si>
  <si>
    <t>shubhamgalhate1@gmail.com</t>
  </si>
  <si>
    <t>P26600039@student.nicmar.ac.in</t>
  </si>
  <si>
    <t>07-May-2001</t>
  </si>
  <si>
    <t>Reading</t>
  </si>
  <si>
    <t>Rahul Galhate</t>
  </si>
  <si>
    <t xml:space="preserve">Buisness </t>
  </si>
  <si>
    <t xml:space="preserve">Vanita Galhate </t>
  </si>
  <si>
    <t>I-13, Shivshankar Colony, Tanaji Chowk, Aurangabad</t>
  </si>
  <si>
    <t>Aurangabad</t>
  </si>
  <si>
    <t>Jai Bhavani Vidya Mandir</t>
  </si>
  <si>
    <t xml:space="preserve">Maharashtra State Board of Secondary and Higher Secondary Education, Pune. </t>
  </si>
  <si>
    <t xml:space="preserve">MGM's Polytechnic </t>
  </si>
  <si>
    <t xml:space="preserve">Savitribai Phule University, Pune </t>
  </si>
  <si>
    <t xml:space="preserve">JSPM, Narhe Technical Campus, Pune </t>
  </si>
  <si>
    <t>AutoCAD, Primavera, MSP, Revit, STAAD Pro and ETABS, CIVIL 3D</t>
  </si>
  <si>
    <t>ASAP ECOTECH SOLUTIONS  | SITE ENGINEER | Aurangabad  | Dec 2023 | Jun 2025 | 1 Years, 6 Months, 11 Days | 3</t>
  </si>
  <si>
    <t>18 month(s)</t>
  </si>
  <si>
    <t>ANNEX CONSULTANT  | Engineer | Aurangabad | May 2019 | Jun 2019 | 5 Weeks</t>
  </si>
  <si>
    <t>P26600040</t>
  </si>
  <si>
    <t>Revathi</t>
  </si>
  <si>
    <t>T</t>
  </si>
  <si>
    <t>Revathi Haridas T</t>
  </si>
  <si>
    <t>P26600040@student.nicmar.ac.in</t>
  </si>
  <si>
    <t>18-Jul-1995</t>
  </si>
  <si>
    <t>Music,Cycling</t>
  </si>
  <si>
    <t>Haridasan T</t>
  </si>
  <si>
    <t>Pensioner</t>
  </si>
  <si>
    <t>Sreedevi D</t>
  </si>
  <si>
    <t>Thekkepat, Vettom Post
Tirur</t>
  </si>
  <si>
    <t>Malappuram</t>
  </si>
  <si>
    <t>GBHSS, TIRUR</t>
  </si>
  <si>
    <t>KERALA STATE BOARD</t>
  </si>
  <si>
    <t>MMM HSS KUTTAYI</t>
  </si>
  <si>
    <t>CALICUT UNIVERSITY</t>
  </si>
  <si>
    <t>SREE ERNAKULATHAPPAN COLLEGE OF ENGINEERING AND MANAGEMENT, KERALA</t>
  </si>
  <si>
    <t>2017-Apr</t>
  </si>
  <si>
    <t>Afcons Infrastructure Ltd | Senior Quantity Surveyor | Kochi | Feb 2024 | Jun 2026 | 2 Years, 4 Months, 6 Days | 7.13
Kerala State Industrial Development Corporation Ltd | Project Engineer | Kerala | Sep 2022 | Feb 2024 | 1 Years, 4 Months, 28 Days | 5.04
Kunnel Engineers and Contractors Pvt Ltd | Site Engineer | Kerala | Nov 2018 | Aug 2022 | 3 Years, 8 Months, 25 Days | 2.16</t>
  </si>
  <si>
    <t>90 month(s)</t>
  </si>
  <si>
    <t>Mary Sadan Edathala International Pvt Ltd | Quantity Surveyor | Kerala | Oct 2017 | Apr 2018 | 27 Weeks</t>
  </si>
  <si>
    <t>P26600041</t>
  </si>
  <si>
    <t>Prajakta</t>
  </si>
  <si>
    <t xml:space="preserve">Rajesh </t>
  </si>
  <si>
    <t>Ghodke</t>
  </si>
  <si>
    <t>Prajakta Rajesh  Ghodke</t>
  </si>
  <si>
    <t>prajaktarghodke121@gmail.com</t>
  </si>
  <si>
    <t>P26600041@student.nicmar.ac.in</t>
  </si>
  <si>
    <t>12-Oct-2000</t>
  </si>
  <si>
    <t>Nayana</t>
  </si>
  <si>
    <t>89/9, Bismilla Chawl, Takiya Ward, Market Galli, Kurla West, Mumbai 400070</t>
  </si>
  <si>
    <t>Mumbai Suburban</t>
  </si>
  <si>
    <t>St. Mary's High School</t>
  </si>
  <si>
    <t>State Board of Maharashtra</t>
  </si>
  <si>
    <t>NJBSPM's Shantiniketan Polytechnic</t>
  </si>
  <si>
    <t>2019-Dec</t>
  </si>
  <si>
    <t>Chhatrapati Shivaji Maharaj Institute Of Technology</t>
  </si>
  <si>
    <t>AutoCAD,MS Office,Far Vision ERP</t>
  </si>
  <si>
    <t>Vaswani Projects Pvt Ltd | Sr. Executive- Budgeting, Costing and Billing | Bandra, Mumbai | Aug 2024 | Jul 2026 | 1 Years, 11 Months, 1 Days | 5.356
Sheth Creators Pvt Ltd | Junior Engineer | Malad, Mumbai | Dec 2021 | Jul 2024 | 2 Years, 7 Months, 0 Days | 3.3</t>
  </si>
  <si>
    <t>54 month(s)</t>
  </si>
  <si>
    <t xml:space="preserve">Training course in building constructions 
Project safety certificate </t>
  </si>
  <si>
    <t>P26600042</t>
  </si>
  <si>
    <t>GULIVINDALA</t>
  </si>
  <si>
    <t>DHANUNJAYARAO</t>
  </si>
  <si>
    <t>Gulivindala Dhanunjayarao</t>
  </si>
  <si>
    <t>P26600042@student.nicmar.ac.in</t>
  </si>
  <si>
    <t>05-Jun-2003</t>
  </si>
  <si>
    <t>English,Telugu,Hindi</t>
  </si>
  <si>
    <t>Farming and agricultural activities,Caring animals,Playing volleyball and cricket,Swimming</t>
  </si>
  <si>
    <t>GULIVINDALA ADINARAYANA</t>
  </si>
  <si>
    <t>GULIVINDALA JAYAMMA</t>
  </si>
  <si>
    <t>2-6,Diguva veedhi, Venkata rangaraya puram, Regidi Amdalavalasa, Srikakulam, Andhra Pradesh - 532122</t>
  </si>
  <si>
    <t>Srikakulam</t>
  </si>
  <si>
    <t>Sri Baba Vidhyanikethan School</t>
  </si>
  <si>
    <t>Board of secondary Education Andhra Pradesh</t>
  </si>
  <si>
    <t>Government polytechnic College Tekkali</t>
  </si>
  <si>
    <t>2022-Apr</t>
  </si>
  <si>
    <t>Acharya Nagarjuna University(ANU) Guntur</t>
  </si>
  <si>
    <t>Bapatla Engineering College Bapatla,Andhra Pradesh</t>
  </si>
  <si>
    <t>2025-Apr</t>
  </si>
  <si>
    <t>MS Project,AutoCAD,Autodesk Revit,MS Office</t>
  </si>
  <si>
    <t>CIDC (Construction industry Deveelopment council) | Civil Intern | Online- New Delhi, India | May 2023 | Jun 2023 | 4 Weeks
CIDC (Construction industry Deveelopment council) | Civil Intern | Online- New Delhi, India | Apr 2024 | May 2024 | 5 Weeks
VAJRAM CONSTRUCTION PVT LTD | Civil Intern | Vishakapatnam | Jul 2020 | Dec 2020 | 24 Weeks</t>
  </si>
  <si>
    <t>National workshop on "Sustainble glazing struturess-Strutural integrity,Safety and Energy"
3d Printing
First prize in Model Exhibo in JNTU kakinada,Andhra Pradesh</t>
  </si>
  <si>
    <t>P26600043</t>
  </si>
  <si>
    <t xml:space="preserve">Nandana </t>
  </si>
  <si>
    <t>Harish</t>
  </si>
  <si>
    <t>Nandana  Harish</t>
  </si>
  <si>
    <t>P26600043@student.nicmar.ac.in</t>
  </si>
  <si>
    <t>16-Aug-2004</t>
  </si>
  <si>
    <t>Hindi,English,Malayalam</t>
  </si>
  <si>
    <t>Music,Gardening,cooking</t>
  </si>
  <si>
    <t>Harish H</t>
  </si>
  <si>
    <t>Deepa Harish</t>
  </si>
  <si>
    <t>Software Engineer</t>
  </si>
  <si>
    <t>Harinivas Velloor P O Pampady Kottayam</t>
  </si>
  <si>
    <t>Kottayam</t>
  </si>
  <si>
    <t>B M M English Medium Senior Secondary School</t>
  </si>
  <si>
    <t>Central Board of Secondary Education</t>
  </si>
  <si>
    <t>Dr. A P J Abdul Kalam Technical University</t>
  </si>
  <si>
    <t>Saintgits College of Engineering</t>
  </si>
  <si>
    <t>AUTOCAD,Revit</t>
  </si>
  <si>
    <t>Airport Authority of India | Trainee | Calicut | Jan 2026 | Feb 2026 | 4 Weeks | Campus Internship
Intern, Vellapalli Constructions | Trainee | Pathanamthitta | Aug 2023 | Aug 2023 | 0 Weeks | Campus Internship
SQ Engineering Contractors | Trainee | Kochi | Jul 2024 | Jul 2024 | 0 Weeks | Campus Internship</t>
  </si>
  <si>
    <t>Project Management
Construction Scheduling
Revit</t>
  </si>
  <si>
    <t>P26600044</t>
  </si>
  <si>
    <t>Anandrao</t>
  </si>
  <si>
    <t>Shelar</t>
  </si>
  <si>
    <t>Pramod Anandrao Shelar</t>
  </si>
  <si>
    <t>pramodshelarhere@gmail.com</t>
  </si>
  <si>
    <t>P26600044@student.nicmar.ac.in</t>
  </si>
  <si>
    <t>16-Sep-2001</t>
  </si>
  <si>
    <t>English,Marathi</t>
  </si>
  <si>
    <t>Running</t>
  </si>
  <si>
    <t>Anandrao Shelar</t>
  </si>
  <si>
    <t>Shubhangi Shelar</t>
  </si>
  <si>
    <t>Konark Apartment, Flat No. 3, Somwar Peth, Karad</t>
  </si>
  <si>
    <t>Tilak Highschool Karad</t>
  </si>
  <si>
    <t>Maharashtra State Board of Secondary and Higher Secondary Education, Maharashtra</t>
  </si>
  <si>
    <t>Creative Academy and Horizon English Medium Pune</t>
  </si>
  <si>
    <t>Smt. Premalatai Chavan Polytechnic Karad</t>
  </si>
  <si>
    <t>Tatyasaheb Kore Institute of Engineering &amp; Technology Warananagar</t>
  </si>
  <si>
    <t>Shivaji University, Kolhapur</t>
  </si>
  <si>
    <t>AutoCad,MS Excel</t>
  </si>
  <si>
    <t>Microsoft Power BI Desktop for Business Intelligence</t>
  </si>
  <si>
    <t>P26600045</t>
  </si>
  <si>
    <t xml:space="preserve">Ankit </t>
  </si>
  <si>
    <t>Yadav</t>
  </si>
  <si>
    <t>Ankit  Yadav</t>
  </si>
  <si>
    <t>P26600045@student.nicmar.ac.in</t>
  </si>
  <si>
    <t>10-Jul-1999</t>
  </si>
  <si>
    <t xml:space="preserve">Hindi,English </t>
  </si>
  <si>
    <t>Driving car</t>
  </si>
  <si>
    <t xml:space="preserve">Mannu Singh yadav </t>
  </si>
  <si>
    <t xml:space="preserve">Business </t>
  </si>
  <si>
    <t xml:space="preserve">Lilawati yadav </t>
  </si>
  <si>
    <t xml:space="preserve">Vill- Chakjain  khetabpur Ghazipur Uttarpradesh </t>
  </si>
  <si>
    <t>Ghazipur</t>
  </si>
  <si>
    <t xml:space="preserve">JANARDAN K G H S S SARAIYA GHAZIPUR </t>
  </si>
  <si>
    <t>Board of High school and Intermediate Education U.P</t>
  </si>
  <si>
    <t>Diploma Mechanical (Production )</t>
  </si>
  <si>
    <t xml:space="preserve">Ambalika institute of management and technology Lucknow </t>
  </si>
  <si>
    <t xml:space="preserve">Dr A.P.J. Abdul Kalam Technical University,Uttar Pradesh </t>
  </si>
  <si>
    <t>MS advance excel</t>
  </si>
  <si>
    <t>Hansha infrastructure pvt ltd  | Civil engineer  | Lucknow  | Sep 2024 | May 2025 | 0 Years, 7 Months, 24 Days | 2.16</t>
  </si>
  <si>
    <t>7 month(s)</t>
  </si>
  <si>
    <t>P26600047</t>
  </si>
  <si>
    <t>Arabaj</t>
  </si>
  <si>
    <t>Abid</t>
  </si>
  <si>
    <t>Sayyad</t>
  </si>
  <si>
    <t>Arabaj Abid Sayyad</t>
  </si>
  <si>
    <t>arabsayyad07@gmail.com</t>
  </si>
  <si>
    <t>P26600047@student.nicmar.ac.in</t>
  </si>
  <si>
    <t>26-Nov-2000</t>
  </si>
  <si>
    <t>Hindi,English,marathi</t>
  </si>
  <si>
    <t>Bike Riding,Fishing</t>
  </si>
  <si>
    <t>Abid Ismail Sayyad</t>
  </si>
  <si>
    <t>Sultana Abid Sayyad</t>
  </si>
  <si>
    <t>A/P.Chandapuri Tal.Malshiras Dist.Solapur</t>
  </si>
  <si>
    <t>Solapur</t>
  </si>
  <si>
    <t xml:space="preserve"> Pratapsinh Vidyalay Chandapuri</t>
  </si>
  <si>
    <t>Shriram Institute Of Engineering &amp; Technology, (Poly), Paniv.</t>
  </si>
  <si>
    <t xml:space="preserve">Savitribai Phule Pune University   </t>
  </si>
  <si>
    <t>Dr. D Y Patil Institute of Engineering, Management &amp; Research, Akurdi Pune</t>
  </si>
  <si>
    <t>2024-Jan</t>
  </si>
  <si>
    <t>MS Office,Auto CAD</t>
  </si>
  <si>
    <t>Y V Mane Constructions Pvt. Ltd. | Jr. Civil Engineer  | Mohol, maharashtra. | Jan 2026 | Jun 2026 | 0 Years, 5 Months, 14 Days | 3.84
Shivansh Associate | jr. Site Engineer Execution | Malshiras, LAVASA, Pune. | Jun 2024 | Dec 2025 | 1 Years, 6 Months, 25 Days | 1.8</t>
  </si>
  <si>
    <t>Knest Manufacturers Pvt Ltd | Jr. Engineer- Execution | Hyderabad  | Mar 2024 | Apr 2024 | 6 Weeks</t>
  </si>
  <si>
    <t>Ice-Cream Stick Bridge Model Making Competition
Winner- Survey Hunt Competition</t>
  </si>
  <si>
    <t>P26600048</t>
  </si>
  <si>
    <t>Pratik</t>
  </si>
  <si>
    <t>Krushnat</t>
  </si>
  <si>
    <t>Salunkhe</t>
  </si>
  <si>
    <t>Pratik Krushnat Salunkhe</t>
  </si>
  <si>
    <t>salunkhe.pratik2313@gmail.com</t>
  </si>
  <si>
    <t>P26600048@student.nicmar.ac.in</t>
  </si>
  <si>
    <t>09-Nov-2000</t>
  </si>
  <si>
    <t xml:space="preserve">English,Hindi,Marathi </t>
  </si>
  <si>
    <t>Trekking,Running</t>
  </si>
  <si>
    <t>Chhaya</t>
  </si>
  <si>
    <t>At/Post : Nerle , Tal.: Walwa , Dist. : Sangli</t>
  </si>
  <si>
    <t>Sangli</t>
  </si>
  <si>
    <t>G.C.G. English Medium School</t>
  </si>
  <si>
    <t>SSC Board, Nerle, Maharashtra</t>
  </si>
  <si>
    <t>Government Polytechnic Karad, Maharashtra</t>
  </si>
  <si>
    <t>Shivaji University</t>
  </si>
  <si>
    <t>D.Y. Patil Technical Campus, Talsande, Maharashtra</t>
  </si>
  <si>
    <t>AutoCAD ,MS Excel</t>
  </si>
  <si>
    <t>Royal Metroville Venture | Site Engineer | Balewadi, Pune | Jun 2024 | Jun 2026 | 2 Years, 0 Months, 29 Days | 3</t>
  </si>
  <si>
    <t>P26600049</t>
  </si>
  <si>
    <t>Kalpesh</t>
  </si>
  <si>
    <t>Shrivastava</t>
  </si>
  <si>
    <t>Kalpesh Shrivastava</t>
  </si>
  <si>
    <t>kalpeshshrivastava8@gmail.com</t>
  </si>
  <si>
    <t>P26600049@student.nicmar.ac.in</t>
  </si>
  <si>
    <t>06-Dec-1995</t>
  </si>
  <si>
    <t>Walking</t>
  </si>
  <si>
    <t>Manoj Shrivastava</t>
  </si>
  <si>
    <t>Advocate</t>
  </si>
  <si>
    <t>Kalpana Shrivastava</t>
  </si>
  <si>
    <t>H. No. 92, In front of Punjabi Gurudwara, Shiv Ward, Bina</t>
  </si>
  <si>
    <t>Sagar</t>
  </si>
  <si>
    <t>Madhya Pradesh</t>
  </si>
  <si>
    <t>Nirmal Jyoti Higher Secondary School</t>
  </si>
  <si>
    <t>Central Board of Secondary Education, Ajmer</t>
  </si>
  <si>
    <t>2011-Apr</t>
  </si>
  <si>
    <t>2012-May</t>
  </si>
  <si>
    <t>Bina Public Higher Secondary School</t>
  </si>
  <si>
    <t>Madhya Pradesh Board of Secondary Education, Bhopal</t>
  </si>
  <si>
    <t>2014-May</t>
  </si>
  <si>
    <t>Rajiv Gandhi Proudyogiki Vishwavidyalaya, Bhopal</t>
  </si>
  <si>
    <t>Madhav Institute of Technology and Science, Gwalior</t>
  </si>
  <si>
    <t>Punjab University, Chandigarh</t>
  </si>
  <si>
    <t>National Institute of Technical Teachers Training and Research, Chandigarh</t>
  </si>
  <si>
    <t>Master of Engineering (M.E.)</t>
  </si>
  <si>
    <t>Construction Technology &amp; Management</t>
  </si>
  <si>
    <t>SAP,MS Office,Auto CAD</t>
  </si>
  <si>
    <t>Dilip Buildcon Limited | Engineer (Operation and Maintenance) | Bhopal (M.P.) | Dec 2023 | Jun 2026 | 2 Years, 5 Months, 28 Days | 5.46</t>
  </si>
  <si>
    <t>Tikamgarh Public Works Department | Intern | Tikamgarh (M.P.) | May 2018 | Jun 2018 | 4 Weeks</t>
  </si>
  <si>
    <t>Auto CAD</t>
  </si>
  <si>
    <t>P26600050</t>
  </si>
  <si>
    <t>Prathmesh</t>
  </si>
  <si>
    <t xml:space="preserve">Rajendra </t>
  </si>
  <si>
    <t xml:space="preserve">Londhe </t>
  </si>
  <si>
    <t xml:space="preserve">Prathmesh Rajendra  Londhe </t>
  </si>
  <si>
    <t>P26600050@student.nicmar.ac.in</t>
  </si>
  <si>
    <t>22-Oct-2003</t>
  </si>
  <si>
    <t>English,hindi</t>
  </si>
  <si>
    <t>Playing Analytical games,Cooking</t>
  </si>
  <si>
    <t xml:space="preserve">Late Rajendra </t>
  </si>
  <si>
    <t>farmer</t>
  </si>
  <si>
    <t>Mangal</t>
  </si>
  <si>
    <t>At post Shirur (Ghat ) ta. kaij dist beed 431126</t>
  </si>
  <si>
    <t>Beed</t>
  </si>
  <si>
    <t>Jeevan Pragati vidhaylay nandur (ghat )</t>
  </si>
  <si>
    <t xml:space="preserve"> chhatrapati Sambhajinagar (Aurangabad ) Divisional Board</t>
  </si>
  <si>
    <t>Goverment Polytechnic Beed</t>
  </si>
  <si>
    <t>2020-Oct</t>
  </si>
  <si>
    <t>Savitribai Phule University Pune</t>
  </si>
  <si>
    <t>Gh Raisoni College of Engineering and Management Pune</t>
  </si>
  <si>
    <t>2026-May</t>
  </si>
  <si>
    <t>VP Planning and Building Design | Junior Engineer | Loni kalbhor Pune  | Jun 2025 | Dec 2025 | 26 Weeks | Campus Internship</t>
  </si>
  <si>
    <t>NPTEL - Enhancing Soft Skills and Personality</t>
  </si>
  <si>
    <t>P26600051</t>
  </si>
  <si>
    <t>Rohit</t>
  </si>
  <si>
    <t>Namdev</t>
  </si>
  <si>
    <t>Kirte</t>
  </si>
  <si>
    <t>Rohit Namdev Kirte</t>
  </si>
  <si>
    <t>P26600051@student.nicmar.ac.in</t>
  </si>
  <si>
    <t>14-Jan-1999</t>
  </si>
  <si>
    <t>English,Hindi,Marathi,Japanese N4 Level</t>
  </si>
  <si>
    <t>Travelling,Kickboxing,Watching Anime,Reading Current Affairs</t>
  </si>
  <si>
    <t>Sangita</t>
  </si>
  <si>
    <t>Ekdant Society, Rajendra Guru Nagar, Room no 201, B wing, 2nd floor, Near Vidyatirth Classes, Neral, Sub Dist. Karjat, Dist. Raigad. 410101.</t>
  </si>
  <si>
    <t>Vidya Vikas Primary and Secondary School, Vangani</t>
  </si>
  <si>
    <t>Mumbai Divisional Board</t>
  </si>
  <si>
    <t>Chandibai Himathmal Mansukhani College, Ulhasnagar</t>
  </si>
  <si>
    <t>MSBTE Civil Engineering</t>
  </si>
  <si>
    <t>G. V. Acharya Polytechnic, Shelu, Karjat, Raigad, Maharashtra</t>
  </si>
  <si>
    <t>B.R. Harne College of Engineering and Technology, Karav, Vangani.</t>
  </si>
  <si>
    <t>Autocad,MS Office,RDASH</t>
  </si>
  <si>
    <t>Ensemble Fitout and Fixtures Private Limited | Junior Executive Contracts | Parel, Mumbai | Oct 2025 | Jun 2026 | 0 Years, 7 Months, 20 Days | 3
Kalyan Dombivli Muncipal Corporation | Junior Engineer | Dombivli | Oct 2024 | Sep 2025 | 0 Years, 10 Months, 30 Days | 1.10</t>
  </si>
  <si>
    <t>P26600052</t>
  </si>
  <si>
    <t>S</t>
  </si>
  <si>
    <t>Sudheendra Babu</t>
  </si>
  <si>
    <t>T S Sudheendra Babu</t>
  </si>
  <si>
    <t>sudheendrababuts@gmail.com</t>
  </si>
  <si>
    <t>P26600052@student.nicmar.ac.in</t>
  </si>
  <si>
    <t>17-Aug-2000</t>
  </si>
  <si>
    <t>Reading,Video Editing,Travelling</t>
  </si>
  <si>
    <t>Sudarsana Babu</t>
  </si>
  <si>
    <t>Retired Sub Inspector Of Police</t>
  </si>
  <si>
    <t>Suma</t>
  </si>
  <si>
    <t>THAMARASSERY HOUSE, INDIA NAGAR 58, KARICODE , KOLLAM</t>
  </si>
  <si>
    <t>Kollam</t>
  </si>
  <si>
    <t>T K M Centenary Public school, Karicode, Kollam, Kerala</t>
  </si>
  <si>
    <t>Central Board of Secondary Education (CBSE)  Kollam,Kerala</t>
  </si>
  <si>
    <t>APJ Abdul Kalam Technological University, Thiruvananthapuram, Kerala, India</t>
  </si>
  <si>
    <t>Government Engineering College, Thrissur, Kerala</t>
  </si>
  <si>
    <t>2020-Dec</t>
  </si>
  <si>
    <t>2026-Apr</t>
  </si>
  <si>
    <t>MS Office,AutoCAD,Primavera,MS Project</t>
  </si>
  <si>
    <t>Kulappara Wire Cut Bricks | Quality Control &amp; Sales | Kollam,Kerala | Dec 2022 | Oct 2023 | 42 Weeks
Cubes &amp; Squares |  Interior Fit-outs Intern | Kakkanad, Kerala  | Oct 2023 | Jun 2024 | 35 Weeks</t>
  </si>
  <si>
    <t>NPTEL - Wastewater Treatment and Recycling ( IIT Kharagpur)</t>
  </si>
  <si>
    <t>P26600053</t>
  </si>
  <si>
    <t>Tushar</t>
  </si>
  <si>
    <t>Sainath</t>
  </si>
  <si>
    <t>Borawake</t>
  </si>
  <si>
    <t>Tushar Sainath Borawake</t>
  </si>
  <si>
    <t>P26600053@student.nicmar.ac.in</t>
  </si>
  <si>
    <t>09-Mar-2002</t>
  </si>
  <si>
    <t>English Hindi Marathi</t>
  </si>
  <si>
    <t>Kickboxing</t>
  </si>
  <si>
    <t>Lata</t>
  </si>
  <si>
    <t xml:space="preserve">303 Anad Vihar Building , Mahopor Colony , gondhele nagar , Hadapsar </t>
  </si>
  <si>
    <t>Netaji Subhash Chandra Bose Boys Military School Phulgaon Pune</t>
  </si>
  <si>
    <t>Maharashtra State Board Of Secondary And Higher Secondary Education , Pune</t>
  </si>
  <si>
    <t>Mahadaji Shinde School &amp; Junior College Shrigonda</t>
  </si>
  <si>
    <t>2020-Feb</t>
  </si>
  <si>
    <t xml:space="preserve">Savitribai Phule  Pune University </t>
  </si>
  <si>
    <t>Government College Of Engineering And Research, Avasari Khurd Pune</t>
  </si>
  <si>
    <t>2024-May</t>
  </si>
  <si>
    <t>Auto Cad Adavnced Excel</t>
  </si>
  <si>
    <t>Gsource Technologies Private Limited | Junior Quality Checker | pune | Aug 2024 | Jul 2026 | 1 Years, 11 Months, 12 Days | 3.6</t>
  </si>
  <si>
    <t>Divisha Varad Infra  | Intern | pune | Nov 2022 | Feb 2023 | 12 Weeks</t>
  </si>
  <si>
    <t>Irrigation Management
QGIS Lab Training
Scilab Training
Qcad Training</t>
  </si>
  <si>
    <t>P26600054</t>
  </si>
  <si>
    <t>Anirudh</t>
  </si>
  <si>
    <t>Mundhada</t>
  </si>
  <si>
    <t>Tushar Anirudh Mundhada</t>
  </si>
  <si>
    <t>P26600054@student.nicmar.ac.in</t>
  </si>
  <si>
    <t>04-Mar-2002</t>
  </si>
  <si>
    <t>Scribbling,Travelling,Bike Riding,Listening music</t>
  </si>
  <si>
    <t>Accountant</t>
  </si>
  <si>
    <t>Meena</t>
  </si>
  <si>
    <t>Home Builder</t>
  </si>
  <si>
    <t>Urja Narmadda Appt Dighi</t>
  </si>
  <si>
    <t>Noel</t>
  </si>
  <si>
    <t>CBSE Akola Maharashtra</t>
  </si>
  <si>
    <t>Sanjivani K.B.P Polytechnic Kopargaon, Maharashtra</t>
  </si>
  <si>
    <t>2018-Nov</t>
  </si>
  <si>
    <t>MIT Academy Of Engineering</t>
  </si>
  <si>
    <t>2022-Nov</t>
  </si>
  <si>
    <t>AutoCAD,Excel,WaterGems,Revit,E-Tabs</t>
  </si>
  <si>
    <t>Winntus | Technical Sales Engineer | Pune | Jan 2025 | May 2025 | 21 Weeks | Campus Internship</t>
  </si>
  <si>
    <t>NPTEL</t>
  </si>
  <si>
    <t>P26600055</t>
  </si>
  <si>
    <t>Lalasaheb</t>
  </si>
  <si>
    <t>Kadam</t>
  </si>
  <si>
    <t>Rushikesh Lalasaheb Kadam</t>
  </si>
  <si>
    <t>P26600055@student.nicmar.ac.in</t>
  </si>
  <si>
    <t>21-Aug-2001</t>
  </si>
  <si>
    <t>English Marathi</t>
  </si>
  <si>
    <t>Music</t>
  </si>
  <si>
    <t>Lalasaheb Bapurao Kadam</t>
  </si>
  <si>
    <t>Saroja Lalasaheb Kadam</t>
  </si>
  <si>
    <t xml:space="preserve">Malumbra,Dist: Ausa </t>
  </si>
  <si>
    <t>Parimal High School latur</t>
  </si>
  <si>
    <t xml:space="preserve">Maharastra State Board </t>
  </si>
  <si>
    <t>2016-Jan</t>
  </si>
  <si>
    <t>Vishweshwarayya Polytechinic Almala</t>
  </si>
  <si>
    <t>Sinhgad Academy Of Engineering Kondhwa</t>
  </si>
  <si>
    <t>2024-Oct</t>
  </si>
  <si>
    <t>Auto cad</t>
  </si>
  <si>
    <t>P26600056</t>
  </si>
  <si>
    <t>Kiran</t>
  </si>
  <si>
    <t>Mahadev</t>
  </si>
  <si>
    <t>Galave</t>
  </si>
  <si>
    <t>Kiran Mahadev Galave</t>
  </si>
  <si>
    <t>kirangalave18@gmail.com</t>
  </si>
  <si>
    <t>P26600056@student.nicmar.ac.in</t>
  </si>
  <si>
    <t>18-Aug-2001</t>
  </si>
  <si>
    <t xml:space="preserve">Drawing,Trekking </t>
  </si>
  <si>
    <t xml:space="preserve">Mahadev </t>
  </si>
  <si>
    <t>Ex-Army Personal</t>
  </si>
  <si>
    <t>Laxmi</t>
  </si>
  <si>
    <t>At- Galavewadi post- sonand Tal- sangola Dist- solapur pin-413309</t>
  </si>
  <si>
    <t>Shree Gurukul vidhypeeth rajuri</t>
  </si>
  <si>
    <t>Maharastra state board of secondary and higher secondary education,pune</t>
  </si>
  <si>
    <t>Sanjay Ghodawat Junior College, Atigre</t>
  </si>
  <si>
    <t>Maharastra State Board Of Secondary and Higher Secondary Education , Pune</t>
  </si>
  <si>
    <t>D.Y.Patil College Engineering ,Akurdi</t>
  </si>
  <si>
    <t>AutoCAD,MS-Office</t>
  </si>
  <si>
    <t>M/s. Jai Sai Construction  | Site Civil Engineer | Solapur, Maharashtra | Feb 2024 | Aug 2024 | 0 Years, 6 Months, 30 Days | 1.92
Ammeya Enterprises | Site Engineer  | PUNE | Jun 2023 | Jan 2024 | 0 Years, 7 Months, 19 Days | 1.8
Shraddha Construction Co. | Site Engineer | Pune | May 2025 | Jun 2026 | 1 Years, 0 Months, 25 Days | 4.20</t>
  </si>
  <si>
    <t>Know how | Trainee  | Pune | Mar 2022 | Apr 2022 | 5 Weeks</t>
  </si>
  <si>
    <t>P26600057</t>
  </si>
  <si>
    <t>Raj</t>
  </si>
  <si>
    <t>Ramchandra</t>
  </si>
  <si>
    <t>Jadhav</t>
  </si>
  <si>
    <t>Raj Ramchandra Jadhav</t>
  </si>
  <si>
    <t>P26600057@student.nicmar.ac.in</t>
  </si>
  <si>
    <t>05-Oct-2001</t>
  </si>
  <si>
    <t>Running marathon,Playing cricket</t>
  </si>
  <si>
    <t>Lecturer</t>
  </si>
  <si>
    <t>Rajshri</t>
  </si>
  <si>
    <t>Flat no. 10, Janhvi Apartment, in front of Shani Mandir, Katpur Road, Basweshwar Chowk, Latur</t>
  </si>
  <si>
    <t>Shri Deshikendra Vidyalaya, Latur</t>
  </si>
  <si>
    <t>Maharashtra State Board of Secondary and Higher Secondary Education, Pune, Maharashtra</t>
  </si>
  <si>
    <t>Puranmal Lahoti Government Polytechnic, Latur, Maharashtra</t>
  </si>
  <si>
    <t>Pimpri Chinchwad College of Engineering and Research, Pune, Maharashtra</t>
  </si>
  <si>
    <t>Nicmar University</t>
  </si>
  <si>
    <t>AutoCAD,MS Excel</t>
  </si>
  <si>
    <t>Millennium Engineers and Contractors Private Limited | Jr Engineer | Pune | Jul 2024 | Jul 2026 | 2 Years, 0 Months, 0 Days | 2.964</t>
  </si>
  <si>
    <t>GT Pride  | Intern | Pune | Feb 2023 | Feb 2023 | 3 Weeks</t>
  </si>
  <si>
    <t>NPTEL: Electronic waste management-issues and challenges</t>
  </si>
  <si>
    <t>P26600058</t>
  </si>
  <si>
    <t>ARJUN</t>
  </si>
  <si>
    <t>K M</t>
  </si>
  <si>
    <t>Arjun K M</t>
  </si>
  <si>
    <t>P26600058@student.nicmar.ac.in</t>
  </si>
  <si>
    <t>01-Sep-2001</t>
  </si>
  <si>
    <t>English,Malayalam,Hindi</t>
  </si>
  <si>
    <t>Reading,Doodling,Cricket,Football</t>
  </si>
  <si>
    <t>MOHANAN K S (Late)</t>
  </si>
  <si>
    <t>0000000000</t>
  </si>
  <si>
    <t>NIL</t>
  </si>
  <si>
    <t>REKHA V</t>
  </si>
  <si>
    <t>KATTIANCHIRA HOUSE, ERAVATHODY, KANIYARKODE PO</t>
  </si>
  <si>
    <t>Thrissur</t>
  </si>
  <si>
    <t>LAKSHMI NARAYANA VIDYANIKETHAN, OTTAPALAM, PALAKKAD</t>
  </si>
  <si>
    <t>CENTRAL BOARD OF SECONDARY EDUCATION, PALAKKAD, KERALA</t>
  </si>
  <si>
    <t>APJ ABDUL KALAM TECHNOLOGICAL UNIVERSITY</t>
  </si>
  <si>
    <t>JAWAHARLAL COLLEGE OF ENGINEERING &amp; TECHNOLOGY, PALAKKAD, KERALA</t>
  </si>
  <si>
    <t>AutoCAD,MS Office,Primavera,STAAD Pro,Revit Architecture,3DS Max,Sketchup,Lumion,V-Ray</t>
  </si>
  <si>
    <t>Skyline Foundations and Structures Private Limited | Assistant Engineer | KOCHI | Jan 2026 | Jun 2026 | 0 Years, 4 Months, 13 Days | 3.55
Sobha Limited | Engineer | KOCHI | May 2024 | Jan 2026 | 1 Years, 8 Months, 1 Days | 3.29
Blueline Design &amp; Build | AutoCAD Draughtsman | THRISSUR | Jul 2023 | Apr 2024 | 0 Years, 9 Months, 6 Days | 0.66</t>
  </si>
  <si>
    <t>TORC Infotech Private Limited | Intern | KOCHI | Jun 2022 | Jul 2022 | 2 Weeks</t>
  </si>
  <si>
    <t>QUANTITY SURVEYING
AUTOCAD
REVIT ARCHITECTURE
3DS MAX</t>
  </si>
  <si>
    <t>P26600059</t>
  </si>
  <si>
    <t>Baburao</t>
  </si>
  <si>
    <t>Kolekar</t>
  </si>
  <si>
    <t>Shubham Baburao Kolekar</t>
  </si>
  <si>
    <t>P26600059@student.nicmar.ac.in</t>
  </si>
  <si>
    <t>04-Mar-2000</t>
  </si>
  <si>
    <t>Bike riding,Trekking</t>
  </si>
  <si>
    <t xml:space="preserve">Maharashtra Government Servent </t>
  </si>
  <si>
    <t>Vanita</t>
  </si>
  <si>
    <t>262,Dicholi Babarmachi,tel-Karad,Satara 415105</t>
  </si>
  <si>
    <t>Sai Dham Society, Laxmi nagar,Dhanori pune</t>
  </si>
  <si>
    <t>Netaji Subhashchandra Highschool Koynanagar</t>
  </si>
  <si>
    <t>Maharashtra State Board, Kolhapur</t>
  </si>
  <si>
    <t>SGM ,College Karad</t>
  </si>
  <si>
    <t>TSSM'S BSCOER Pune</t>
  </si>
  <si>
    <t>2022-Jun</t>
  </si>
  <si>
    <t>Autocad,MS Office</t>
  </si>
  <si>
    <t>M.V.CONSTRUCTION | Jr.Engineer | Pune | Sep 2022 | Apr 2024 | 1 Years, 7 Months, 0 Days | 3.6
RAVETKAR GROUP | Jr. Engineer | Pune | May 2024 | May 2026 | 2 Years, 0 Months, 29 Days | 3.6</t>
  </si>
  <si>
    <t>44 month(s)</t>
  </si>
  <si>
    <t>P26600060</t>
  </si>
  <si>
    <t>SRIKANTH</t>
  </si>
  <si>
    <t>GALAM</t>
  </si>
  <si>
    <t>Srikanth Galam</t>
  </si>
  <si>
    <t>srikanthgalam741@gmail.com</t>
  </si>
  <si>
    <t>P26600060@student.nicmar.ac.in</t>
  </si>
  <si>
    <t>05-Jun-2001</t>
  </si>
  <si>
    <t>ENGLIAH,HINDI,Telugu</t>
  </si>
  <si>
    <t>Listening music,Watching movies,Farming</t>
  </si>
  <si>
    <t>GALAM KOTESWARA RAO</t>
  </si>
  <si>
    <t>Agriculture worker</t>
  </si>
  <si>
    <t>GALAM GOVINDAMMA</t>
  </si>
  <si>
    <t>H NO 4-45, B C Colony, China Uyyalawada</t>
  </si>
  <si>
    <t>Prakasam</t>
  </si>
  <si>
    <t>GOVT HIGH SCHOOL, CHIMAKURTHY</t>
  </si>
  <si>
    <t>BOARD OF SECONDARY EDUCATION, ANDHRA PRADESH</t>
  </si>
  <si>
    <t>D.A GOVT POLYTECHNIC-ONGOLE</t>
  </si>
  <si>
    <t>ACHARYA NAGARJUNA UNIVERSITY, GUNTUR</t>
  </si>
  <si>
    <t>Bapatla Engineering College, Bapatla</t>
  </si>
  <si>
    <t>2025-Jun</t>
  </si>
  <si>
    <t>Auto CAD,MS Office,MSProject,CYPECAD</t>
  </si>
  <si>
    <t>SITA RAMA INFRA | Industrial Trainee | KURCHEDU | May 2019 | Nov 2019 | 26 Weeks</t>
  </si>
  <si>
    <t xml:space="preserve">Emerging New and Innovation Technologiesin construction
Subsurface Construction </t>
  </si>
  <si>
    <t>P26600061</t>
  </si>
  <si>
    <t>AKSHAYA</t>
  </si>
  <si>
    <t>A</t>
  </si>
  <si>
    <t>Akshaya A</t>
  </si>
  <si>
    <t>P26600061@student.nicmar.ac.in</t>
  </si>
  <si>
    <t>English,Malayaalam,Hindi</t>
  </si>
  <si>
    <t>Playing Badminton,Singing</t>
  </si>
  <si>
    <t xml:space="preserve">949338627686 </t>
  </si>
  <si>
    <t>ASOKAN S</t>
  </si>
  <si>
    <t>Retired Government Employee</t>
  </si>
  <si>
    <t>SICILY V</t>
  </si>
  <si>
    <t xml:space="preserve">Meleveedu, Nedumpallam, Vengodi (PO), Elappully Palakkad </t>
  </si>
  <si>
    <t>Sree Narayana Public School, Kunnachy, Elappully, Palakkad</t>
  </si>
  <si>
    <t xml:space="preserve">CBSE </t>
  </si>
  <si>
    <t>Assisi EMHSS Kanjikode, Palakkad</t>
  </si>
  <si>
    <t>Government of Kerala Board of Higher Secondary Examinations</t>
  </si>
  <si>
    <t>APJ Abdul Kalam Technological University</t>
  </si>
  <si>
    <t>Ahalia School of Engineering &amp; Technology</t>
  </si>
  <si>
    <t>AutoCAD,STAAD.Pro,MS Project,MS Excel,MS Office</t>
  </si>
  <si>
    <t>SA Homes | Junior Engineer - Civil | Koppam, Palakkad | May 2025 | May 2026 | 1 Years, 0 Months, 6 Days | 1.2</t>
  </si>
  <si>
    <t>12 month(s)</t>
  </si>
  <si>
    <t>Mechanics of Materials III: Beam Bending, Coursera
Autodesk Certified Professional: AutoCAD for Design and Drafting Exam Prep, Coursera</t>
  </si>
  <si>
    <t>P26600062</t>
  </si>
  <si>
    <t>Praveenkumar</t>
  </si>
  <si>
    <t>Praveenkumar R</t>
  </si>
  <si>
    <t>praveenpraveen.praveen22@gmail.com</t>
  </si>
  <si>
    <t>P26600062@student.nicmar.ac.in</t>
  </si>
  <si>
    <t>26-Aug-1995</t>
  </si>
  <si>
    <t>English,Tamil</t>
  </si>
  <si>
    <t>Cooking,International affairs,Cricket,Gym</t>
  </si>
  <si>
    <t>Rajasekaran</t>
  </si>
  <si>
    <t xml:space="preserve">Sub Inspector of Police </t>
  </si>
  <si>
    <t xml:space="preserve"> Late Pramila </t>
  </si>
  <si>
    <t>3/1010 N.S Nadar Thottam, NGO colony</t>
  </si>
  <si>
    <t>Dindigul</t>
  </si>
  <si>
    <t>Shri Maharishi Vidya Mandir</t>
  </si>
  <si>
    <t>2011-May</t>
  </si>
  <si>
    <t>SMB Matric Higher Secondary School</t>
  </si>
  <si>
    <t>State Board of School Examination Tamilnadu</t>
  </si>
  <si>
    <t>Anna University</t>
  </si>
  <si>
    <t>SSM Institute of Engineering and Technology Dindigul</t>
  </si>
  <si>
    <t>2013-Aug</t>
  </si>
  <si>
    <t>Revit Architecture,Ms office,AutoCAD,STAAD Pro</t>
  </si>
  <si>
    <t>Velan Projects  | Site engineer  | Dindigul | Feb 2024 | Jul 2025 | 76 Weeks</t>
  </si>
  <si>
    <t>STAAD Pro V8i
Linux
AWS
Devops
Revit Architecture</t>
  </si>
  <si>
    <t>P26600063</t>
  </si>
  <si>
    <t>Chandan</t>
  </si>
  <si>
    <t>Manoj</t>
  </si>
  <si>
    <t>Choudhary</t>
  </si>
  <si>
    <t>Chandan Manoj Choudhary</t>
  </si>
  <si>
    <t>P26600063@student.nicmar.ac.in</t>
  </si>
  <si>
    <t>20-Aug-2000</t>
  </si>
  <si>
    <t>hindi,english,marathi</t>
  </si>
  <si>
    <t>trekking,cooking,music</t>
  </si>
  <si>
    <t>Manoj Choudhary</t>
  </si>
  <si>
    <t>tecnician</t>
  </si>
  <si>
    <t>Pinki  Choudhary</t>
  </si>
  <si>
    <t>House no 91, Digdoh Near Nagar parishad office, Hingna Road,,Indl.Area Nagpur,440016</t>
  </si>
  <si>
    <t>Yashado Public School</t>
  </si>
  <si>
    <t>Shri Datta Meghe Polytechnic, Nagpur</t>
  </si>
  <si>
    <t>G.H Raisoni Academy of Engineering &amp; Technology, Nagpur</t>
  </si>
  <si>
    <t>MS EXCEL, MS WORD,MS POWERPOINT</t>
  </si>
  <si>
    <t>Orange city water pvt.ltd | Engineer | nagpur | Nov 2022 | May 2026 | 3 Years, 5 Months, 13 Days | 4.09</t>
  </si>
  <si>
    <t>41 month(s)</t>
  </si>
  <si>
    <t>L.G Developers and Builders  | Intern | Nagpur  | May 2018 | Jun 2018 | 4 Weeks</t>
  </si>
  <si>
    <t>Get Set Go Program by  ADCC Academy 
Industrial Motivation Campaign for Youths (IMC-Y) — MSME Technology Centre, Indo-German Tool Room, Nagpur (2020)</t>
  </si>
  <si>
    <t>P26600064</t>
  </si>
  <si>
    <t>JANGA</t>
  </si>
  <si>
    <t xml:space="preserve">SANDEEP </t>
  </si>
  <si>
    <t>Janga Sandeep  Kumar</t>
  </si>
  <si>
    <t>P26600064@student.nicmar.ac.in</t>
  </si>
  <si>
    <t>23-Nov-2002</t>
  </si>
  <si>
    <t>Personal blogging,Listening podcasts,Bird Watching</t>
  </si>
  <si>
    <t xml:space="preserve">SUBBA RAO </t>
  </si>
  <si>
    <t>FARMER</t>
  </si>
  <si>
    <t xml:space="preserve">NARASAMMA </t>
  </si>
  <si>
    <t xml:space="preserve">FARMER </t>
  </si>
  <si>
    <t xml:space="preserve">H. No:1-180, Gamalapadu, Dachepalli </t>
  </si>
  <si>
    <t>Guntur</t>
  </si>
  <si>
    <t xml:space="preserve">AP MODEL SCHOOL </t>
  </si>
  <si>
    <t xml:space="preserve">AP MODEL SCHOOL, DACHEPALLI, GUNTUR DISTRICT </t>
  </si>
  <si>
    <t xml:space="preserve">AANM &amp; VVRSR POLYTECHNIC COLLEGE - GUDLAVALLERU </t>
  </si>
  <si>
    <t xml:space="preserve">JNTUK - KAKINADA </t>
  </si>
  <si>
    <t>SAGI RAMA KRISHNAM RAJU ENGINEERING COLLEGE, CHINNA AMIRAM, BHIMAVARAM</t>
  </si>
  <si>
    <t>2025-Jul</t>
  </si>
  <si>
    <t>AutoCAD, MS Office,MS Project,Excel</t>
  </si>
  <si>
    <t>ASCENT CS GLOBAL | Intern | Bhimavaram | Jul 2023 | Sep 2023 | 8 Weeks
SkillDzire | Intern | BHIMAVARAM, ANDHRA PRADESH | Jul 2024 | Sep 2024 | 8 Weeks
SkillDzire | Intern | BHIMAVARAM, ANDHRA PRADESH | Dec 2024 | Apr 2025 | 17 Weeks</t>
  </si>
  <si>
    <t>P26600066</t>
  </si>
  <si>
    <t>SRI HARI</t>
  </si>
  <si>
    <t>BONAM</t>
  </si>
  <si>
    <t>Sri Hari Bonam</t>
  </si>
  <si>
    <t>P26600066@student.nicmar.ac.in</t>
  </si>
  <si>
    <t>14-Nov-2001</t>
  </si>
  <si>
    <t>ENGLISH,TELUGU,HINDI</t>
  </si>
  <si>
    <t>Volunteering,Driving,Swimming,Travelling</t>
  </si>
  <si>
    <t>BONAM RAMESH</t>
  </si>
  <si>
    <t>BONAM SANTHA KUMARI</t>
  </si>
  <si>
    <t>H NO 31-63, Sivalayam Street, Cherukuwada, Penugonda Mandal</t>
  </si>
  <si>
    <t>Sri Chaitanya English Medium School, Penugonda</t>
  </si>
  <si>
    <t>Sri Chaitanya Junior College, Palakolu</t>
  </si>
  <si>
    <t>BOARD OF INTERMEDIATE EDUCATION, ANDHRA PRADESH</t>
  </si>
  <si>
    <t>JAWAHARLAL NEHRU TECHNOLOGICAL UNIVERSITY, KAKINADA</t>
  </si>
  <si>
    <t>Aditya College Of Engineering and Technology, Andhra Pradesh</t>
  </si>
  <si>
    <t>2025-Nov</t>
  </si>
  <si>
    <t>AutoCAD,Advanced Excel,MS Office,Revit</t>
  </si>
  <si>
    <t>MUMTY CONSTRUCTIONS | Site Enginner Trainee | Yarravaram, Andhra Pradesh | Nov 2025 | May 2026 | 26 Weeks
SKILL DZIRE | Revit Architecture Trainee | Surampalem | Feb 2024 | Apr 2024 | 9 Weeks</t>
  </si>
  <si>
    <t xml:space="preserve">Design of Structural Steel Members </t>
  </si>
  <si>
    <t>P26600067</t>
  </si>
  <si>
    <t>ARYANJALI</t>
  </si>
  <si>
    <t>C</t>
  </si>
  <si>
    <t>Aryanjali C R</t>
  </si>
  <si>
    <t>P26600067@student.nicmar.ac.in</t>
  </si>
  <si>
    <t>10-Feb-2002</t>
  </si>
  <si>
    <t>Reading,Cooking,Listening music,Strength training</t>
  </si>
  <si>
    <t>RAMESAN C R</t>
  </si>
  <si>
    <t>RETIRED</t>
  </si>
  <si>
    <t xml:space="preserve">PARVATHI P V </t>
  </si>
  <si>
    <t>GOVT. TEACHER</t>
  </si>
  <si>
    <t>VAIDOORYAM, OTTAPPALA NAGAR, KARIMBAM PO, TALIPARAMBA, KANNUR, KERALA</t>
  </si>
  <si>
    <t>Kannur</t>
  </si>
  <si>
    <t>KENDRIYA VIDYALAYA KELTRON NAGAR</t>
  </si>
  <si>
    <t>CENTRAL BOARD OF SECONDARY EDUCATION KERALA</t>
  </si>
  <si>
    <t>MOOTHEDATH HIGHER SECONDARY SCHOOL</t>
  </si>
  <si>
    <t>BOARD OF HIGHER SECONDARY EXAMINATIONS KERALA</t>
  </si>
  <si>
    <t>RAJAGIRI SCHOOL OF ENGINEERING AND TECHNOLOGY KERALA</t>
  </si>
  <si>
    <t>2021-Oct</t>
  </si>
  <si>
    <t>AutoCAD,Primavera,MS Excel</t>
  </si>
  <si>
    <t>OMEGA CONSTRUCTIONS | GRADUATE ENGINEER TRAINEE | KANNUR | Jun 2025 | Jun 2026 | 53 Weeks</t>
  </si>
  <si>
    <t>NPTEL-SUSTAINABLE ENGINEERING CONCEPTS AND LIFE CYCLE ANALYSIS</t>
  </si>
  <si>
    <t>P26600068</t>
  </si>
  <si>
    <t>Kunjilal</t>
  </si>
  <si>
    <t>Bisen</t>
  </si>
  <si>
    <t>Rahul Kunjilal Bisen</t>
  </si>
  <si>
    <t>rahulbisen661@gmail.com</t>
  </si>
  <si>
    <t>P26600068@student.nicmar.ac.in</t>
  </si>
  <si>
    <t>06-Aug-2000</t>
  </si>
  <si>
    <t>Marathi,hindi,english</t>
  </si>
  <si>
    <t>cricket,music</t>
  </si>
  <si>
    <t>Kunjilal Rajaram Bisen</t>
  </si>
  <si>
    <t>bank employee</t>
  </si>
  <si>
    <t>Kunta Kunjilal Bisen</t>
  </si>
  <si>
    <t>housewife</t>
  </si>
  <si>
    <t>Tilak ward, Behind forrest office, Tirora</t>
  </si>
  <si>
    <t>Gondia</t>
  </si>
  <si>
    <t>Shahid Mishra high school and junior college</t>
  </si>
  <si>
    <t>maharashtra state board pune,maharashtra</t>
  </si>
  <si>
    <t>Ganesh high school and junior college</t>
  </si>
  <si>
    <t>Maharashtra state board pune,maharashtra</t>
  </si>
  <si>
    <t>Diploma in Civil engineering</t>
  </si>
  <si>
    <t>Government Polytechnic Nagpur,Maharashtra</t>
  </si>
  <si>
    <t>Rashtrasant Tukadoji Maharaj Nagpur,Maharashtra</t>
  </si>
  <si>
    <t>R.V. Parankar college of engineering</t>
  </si>
  <si>
    <t>P26600069</t>
  </si>
  <si>
    <t>Haris</t>
  </si>
  <si>
    <t>ST</t>
  </si>
  <si>
    <t>Haris St</t>
  </si>
  <si>
    <t>harisst2004@gmail.com</t>
  </si>
  <si>
    <t>P26600069@student.nicmar.ac.in</t>
  </si>
  <si>
    <t>04-Nov-2004</t>
  </si>
  <si>
    <t>English,Hindi,Tamil,German</t>
  </si>
  <si>
    <t>Driving,Exploring,Cricket,Cooking,Gym</t>
  </si>
  <si>
    <t xml:space="preserve">E Thiagarajan </t>
  </si>
  <si>
    <t>T Shyamala</t>
  </si>
  <si>
    <t>7/5 Gandhinagar 4th street Tirupur , Tamilnadu - 641603</t>
  </si>
  <si>
    <t>Tiruppur</t>
  </si>
  <si>
    <t>Sri Nachammal Vidyavani Senior Secondary School</t>
  </si>
  <si>
    <t xml:space="preserve">Central Board Of Secondary Education , Tirupur/Tamilnadu </t>
  </si>
  <si>
    <t>Central Board Of Secondary Education , Tirupur/Tamilnadu</t>
  </si>
  <si>
    <t>2021-Jun</t>
  </si>
  <si>
    <t xml:space="preserve">Symbiosis International University </t>
  </si>
  <si>
    <t xml:space="preserve">Symbiosis Institute of Technology ,Pune </t>
  </si>
  <si>
    <t>Autocad,Autodesk Revit,Excel</t>
  </si>
  <si>
    <t>PMK Infra Pvt.LTD  | Civil Engineering Intern | Kozikode, Kerala  | Jan 2026 | Jun 2026 | 21 Weeks</t>
  </si>
  <si>
    <t>Autocad 
Highway Planning Design and Construction offered by L&amp;T EduTech 
German Language A1.1</t>
  </si>
  <si>
    <t>P26600070</t>
  </si>
  <si>
    <t>SANDRA</t>
  </si>
  <si>
    <t>SEIRA</t>
  </si>
  <si>
    <t>GEORGE</t>
  </si>
  <si>
    <t>Sandra Seira George</t>
  </si>
  <si>
    <t>P26600070@student.nicmar.ac.in</t>
  </si>
  <si>
    <t>06-Oct-1998</t>
  </si>
  <si>
    <t>ENGLISH,HINDI,MALAYALAM</t>
  </si>
  <si>
    <t>WALKING,COOKING,WATCHING CRIME DOCUMENTARY,FITNESS &amp; WELLNESS,JOURNALING</t>
  </si>
  <si>
    <t>KURIAN GEORGE</t>
  </si>
  <si>
    <t>SALES MANAGER</t>
  </si>
  <si>
    <t>SHAINI BABY T</t>
  </si>
  <si>
    <t>RETIRED GOVT.EMPLOYEE</t>
  </si>
  <si>
    <t xml:space="preserve">PRATHANA HOUSE,RAMNAGAR 3RD STREET ,PUNKUNNAM,THRISSUR </t>
  </si>
  <si>
    <t xml:space="preserve">KULAPATHI MUNSHI BHAVANS VIDYA MANDIR </t>
  </si>
  <si>
    <t>CBSE- KERALA</t>
  </si>
  <si>
    <t xml:space="preserve">MARTHOMA GIRLS HIGHER SECONDARY SCHOOL </t>
  </si>
  <si>
    <t>2014-Aug</t>
  </si>
  <si>
    <t xml:space="preserve">APJ ABDUL KALAM TECHNOLOGICAL UNIVERSITY </t>
  </si>
  <si>
    <t>SREE ERNAKULATHAPPAN COLLEGE OF ENGINEERING AND MANAGEMENT</t>
  </si>
  <si>
    <t>2025-Jan</t>
  </si>
  <si>
    <t>AUTOCAD,MS EXCEL,MS OFFICE</t>
  </si>
  <si>
    <t>NIRMITHI KENDRA,THRISSUR | INTERN | Thrissur,Kerala,India | Jun 2017 | Jul 2017 | 0 Weeks
PUBLIC WORKS DEPARTMENT  | INTERN | Thrissur,Kerala,India | Jul 2018 | Jul 2018 | 0 Weeks
PB HOMES PVT LTD  | Jr.Site Engineer (Trainee ) | Thrissur,Kerala,India | Feb 2026 | May 2026 | 13 Weeks</t>
  </si>
  <si>
    <t>P26600071</t>
  </si>
  <si>
    <t>Umesh</t>
  </si>
  <si>
    <t>Rajendra</t>
  </si>
  <si>
    <t>Nimbalkar</t>
  </si>
  <si>
    <t>Umesh Rajendra Nimbalkar</t>
  </si>
  <si>
    <t>P26600071@student.nicmar.ac.in</t>
  </si>
  <si>
    <t>10-Jul-1997</t>
  </si>
  <si>
    <t>Hindi,Marathi,English</t>
  </si>
  <si>
    <t>Learning new software</t>
  </si>
  <si>
    <t>Rajendra Nimbalkar</t>
  </si>
  <si>
    <t>Mangal Nimbalkar</t>
  </si>
  <si>
    <t>Plot n 3 g n 166/1/4 Shivaji maharaj chauk supreem colony midc area jalgaon</t>
  </si>
  <si>
    <t xml:space="preserve">Chakankar niwas, Baner balewadi road ,Chakankar mala, near omkar height pune </t>
  </si>
  <si>
    <t>Zipru Anna Prathamik Madhyamik Vidyalaya jalgaon</t>
  </si>
  <si>
    <t>State Board Of Maharashtra, Jalgaon</t>
  </si>
  <si>
    <t>2013-Oct</t>
  </si>
  <si>
    <t>BGPS' Hi Tech Polytechnic Aurangabad,/ Maharashtra</t>
  </si>
  <si>
    <t>Kavayitri Bahinabai Chaudhari North Maharashtra University</t>
  </si>
  <si>
    <t>G.H. Raisoni Institute Of Engineering &amp; Management jalgaon / Maharashtra</t>
  </si>
  <si>
    <t>Microsoft Excel,Primavera</t>
  </si>
  <si>
    <t>Microsoft Excel
Quantity Surveying Building Estimation And Project Planning
Primavera P6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</si>
</sst>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7b534d07582.png" TargetMode="External"/><Relationship Id="rId_hyperlink_2" Type="http://schemas.openxmlformats.org/officeDocument/2006/relationships/hyperlink" Target="https://nconnect.nicmar.ac.in/storage/profile/6a7b3ff33e174.png" TargetMode="External"/><Relationship Id="rId_hyperlink_3" Type="http://schemas.openxmlformats.org/officeDocument/2006/relationships/hyperlink" Target="https://nconnect.nicmar.ac.in/storage/profile/6a783d68f314b.png" TargetMode="External"/><Relationship Id="rId_hyperlink_4" Type="http://schemas.openxmlformats.org/officeDocument/2006/relationships/hyperlink" Target="https://nconnect.nicmar.ac.in/storage/profile/6a7894a493d41.png" TargetMode="External"/><Relationship Id="rId_hyperlink_5" Type="http://schemas.openxmlformats.org/officeDocument/2006/relationships/hyperlink" Target="https://nconnect.nicmar.ac.in/storage/profile/6a7719338e3dd.png" TargetMode="External"/><Relationship Id="rId_hyperlink_6" Type="http://schemas.openxmlformats.org/officeDocument/2006/relationships/hyperlink" Target="https://nconnect.nicmar.ac.in/storage/profile/6a773ef581cb9.png" TargetMode="External"/><Relationship Id="rId_hyperlink_7" Type="http://schemas.openxmlformats.org/officeDocument/2006/relationships/hyperlink" Target="https://nconnect.nicmar.ac.in/storage/profile/6a7786aa7f2a9.png" TargetMode="External"/><Relationship Id="rId_hyperlink_8" Type="http://schemas.openxmlformats.org/officeDocument/2006/relationships/hyperlink" Target="https://nconnect.nicmar.ac.in/storage/profile/6a79dc1a863d9.png" TargetMode="External"/><Relationship Id="rId_hyperlink_9" Type="http://schemas.openxmlformats.org/officeDocument/2006/relationships/hyperlink" Target="https://nconnect.nicmar.ac.in/storage/profile/6a78592cde9a4.png" TargetMode="External"/><Relationship Id="rId_hyperlink_10" Type="http://schemas.openxmlformats.org/officeDocument/2006/relationships/hyperlink" Target="https://nconnect.nicmar.ac.in/storage/profile/6a7889384e4dd.png" TargetMode="External"/><Relationship Id="rId_hyperlink_11" Type="http://schemas.openxmlformats.org/officeDocument/2006/relationships/hyperlink" Target="https://nconnect.nicmar.ac.in/storage/profile/6a761cd47898b.png" TargetMode="External"/><Relationship Id="rId_hyperlink_12" Type="http://schemas.openxmlformats.org/officeDocument/2006/relationships/hyperlink" Target="https://nconnect.nicmar.ac.in/storage/profile/6a775781845f6.png" TargetMode="External"/><Relationship Id="rId_hyperlink_13" Type="http://schemas.openxmlformats.org/officeDocument/2006/relationships/hyperlink" Target="https://nconnect.nicmar.ac.in/storage/profile/6a7898fedd86c.png" TargetMode="External"/><Relationship Id="rId_hyperlink_14" Type="http://schemas.openxmlformats.org/officeDocument/2006/relationships/hyperlink" Target="https://nconnect.nicmar.ac.in/storage/profile/6a784bfc39662.png" TargetMode="External"/><Relationship Id="rId_hyperlink_15" Type="http://schemas.openxmlformats.org/officeDocument/2006/relationships/hyperlink" Target="https://nconnect.nicmar.ac.in/storage/profile/6a7756d9c95a3.png" TargetMode="External"/><Relationship Id="rId_hyperlink_16" Type="http://schemas.openxmlformats.org/officeDocument/2006/relationships/hyperlink" Target="https://nconnect.nicmar.ac.in/storage/profile/6a7a255d2c7c9.png" TargetMode="External"/><Relationship Id="rId_hyperlink_17" Type="http://schemas.openxmlformats.org/officeDocument/2006/relationships/hyperlink" Target="https://nconnect.nicmar.ac.in/storage/profile/6a78ada4397c1.png" TargetMode="External"/><Relationship Id="rId_hyperlink_18" Type="http://schemas.openxmlformats.org/officeDocument/2006/relationships/hyperlink" Target="https://nconnect.nicmar.ac.in/storage/profile/6a774f476974f.png" TargetMode="External"/><Relationship Id="rId_hyperlink_19" Type="http://schemas.openxmlformats.org/officeDocument/2006/relationships/hyperlink" Target="https://nconnect.nicmar.ac.in/storage/profile/6a771359eb538.png" TargetMode="External"/><Relationship Id="rId_hyperlink_20" Type="http://schemas.openxmlformats.org/officeDocument/2006/relationships/hyperlink" Target="https://nconnect.nicmar.ac.in/storage/profile/6a89812eae88b.png" TargetMode="External"/><Relationship Id="rId_hyperlink_21" Type="http://schemas.openxmlformats.org/officeDocument/2006/relationships/hyperlink" Target="https://nconnect.nicmar.ac.in/storage/profile/6a78839a0f588.png" TargetMode="External"/><Relationship Id="rId_hyperlink_22" Type="http://schemas.openxmlformats.org/officeDocument/2006/relationships/hyperlink" Target="https://nconnect.nicmar.ac.in/storage/profile/6a78c74ce7154.png" TargetMode="External"/><Relationship Id="rId_hyperlink_23" Type="http://schemas.openxmlformats.org/officeDocument/2006/relationships/hyperlink" Target="https://nconnect.nicmar.ac.in/storage/profile/6a78ab3806c32.png" TargetMode="External"/><Relationship Id="rId_hyperlink_24" Type="http://schemas.openxmlformats.org/officeDocument/2006/relationships/hyperlink" Target="https://nconnect.nicmar.ac.in/storage/profile/6a78988b71cf3.png" TargetMode="External"/><Relationship Id="rId_hyperlink_25" Type="http://schemas.openxmlformats.org/officeDocument/2006/relationships/hyperlink" Target="https://nconnect.nicmar.ac.in/storage/profile/6a76e517d0cee.png" TargetMode="External"/><Relationship Id="rId_hyperlink_26" Type="http://schemas.openxmlformats.org/officeDocument/2006/relationships/hyperlink" Target="https://nconnect.nicmar.ac.in/storage/profile/6a79bd3a093d6.png" TargetMode="External"/><Relationship Id="rId_hyperlink_27" Type="http://schemas.openxmlformats.org/officeDocument/2006/relationships/hyperlink" Target="https://nconnect.nicmar.ac.in/storage/profile/6a7a8f4e2bf5c.png" TargetMode="External"/><Relationship Id="rId_hyperlink_28" Type="http://schemas.openxmlformats.org/officeDocument/2006/relationships/hyperlink" Target="https://nconnect.nicmar.ac.in/storage/profile/6a76dd2a47ae6.png" TargetMode="External"/><Relationship Id="rId_hyperlink_29" Type="http://schemas.openxmlformats.org/officeDocument/2006/relationships/hyperlink" Target="https://nconnect.nicmar.ac.in/storage/profile/6a789c2ccfd2d.png" TargetMode="External"/><Relationship Id="rId_hyperlink_30" Type="http://schemas.openxmlformats.org/officeDocument/2006/relationships/hyperlink" Target="https://nconnect.nicmar.ac.in/storage/profile/6a83ce4300afb.png" TargetMode="External"/><Relationship Id="rId_hyperlink_31" Type="http://schemas.openxmlformats.org/officeDocument/2006/relationships/hyperlink" Target="https://nconnect.nicmar.ac.in/storage/profile/6a76417736f8e.png" TargetMode="External"/><Relationship Id="rId_hyperlink_32" Type="http://schemas.openxmlformats.org/officeDocument/2006/relationships/hyperlink" Target="https://nconnect.nicmar.ac.in/storage/profile/6a77463b6de1d.png" TargetMode="External"/><Relationship Id="rId_hyperlink_33" Type="http://schemas.openxmlformats.org/officeDocument/2006/relationships/hyperlink" Target="https://nconnect.nicmar.ac.in/storage/profile/6a783618cf149.png" TargetMode="External"/><Relationship Id="rId_hyperlink_34" Type="http://schemas.openxmlformats.org/officeDocument/2006/relationships/hyperlink" Target="https://nconnect.nicmar.ac.in/storage/profile/6a78682410593.png" TargetMode="External"/><Relationship Id="rId_hyperlink_35" Type="http://schemas.openxmlformats.org/officeDocument/2006/relationships/hyperlink" Target="https://nconnect.nicmar.ac.in/storage/profile/6a771976545c3.png" TargetMode="External"/><Relationship Id="rId_hyperlink_36" Type="http://schemas.openxmlformats.org/officeDocument/2006/relationships/hyperlink" Target="https://nconnect.nicmar.ac.in/storage/profile/6a776f69ee9d1.png" TargetMode="External"/><Relationship Id="rId_hyperlink_37" Type="http://schemas.openxmlformats.org/officeDocument/2006/relationships/hyperlink" Target="https://nconnect.nicmar.ac.in/storage/profile/6a78243e73ccf.png" TargetMode="External"/><Relationship Id="rId_hyperlink_38" Type="http://schemas.openxmlformats.org/officeDocument/2006/relationships/hyperlink" Target="https://nconnect.nicmar.ac.in/storage/profile/6a78be5a76923.png" TargetMode="External"/><Relationship Id="rId_hyperlink_39" Type="http://schemas.openxmlformats.org/officeDocument/2006/relationships/hyperlink" Target="https://nconnect.nicmar.ac.in/storage/profile/6a782c2eec4c4.png" TargetMode="External"/><Relationship Id="rId_hyperlink_40" Type="http://schemas.openxmlformats.org/officeDocument/2006/relationships/hyperlink" Target="https://nconnect.nicmar.ac.in/storage/profile/6a76fb5b7f394.png" TargetMode="External"/><Relationship Id="rId_hyperlink_41" Type="http://schemas.openxmlformats.org/officeDocument/2006/relationships/hyperlink" Target="https://nconnect.nicmar.ac.in/storage/profile/6a7731783a23a.png" TargetMode="External"/><Relationship Id="rId_hyperlink_42" Type="http://schemas.openxmlformats.org/officeDocument/2006/relationships/hyperlink" Target="https://nconnect.nicmar.ac.in/storage/profile/6a7739ca206c8.png" TargetMode="External"/><Relationship Id="rId_hyperlink_43" Type="http://schemas.openxmlformats.org/officeDocument/2006/relationships/hyperlink" Target="https://nconnect.nicmar.ac.in/storage/profile/6a78768ed6dc7.png" TargetMode="External"/><Relationship Id="rId_hyperlink_44" Type="http://schemas.openxmlformats.org/officeDocument/2006/relationships/hyperlink" Target="https://nconnect.nicmar.ac.in/storage/profile/6a78630c927a2.png" TargetMode="External"/><Relationship Id="rId_hyperlink_45" Type="http://schemas.openxmlformats.org/officeDocument/2006/relationships/hyperlink" Target="https://nconnect.nicmar.ac.in/storage/profile/6a785980401ac.png" TargetMode="External"/><Relationship Id="rId_hyperlink_46" Type="http://schemas.openxmlformats.org/officeDocument/2006/relationships/hyperlink" Target="https://nconnect.nicmar.ac.in/storage/profile/6a7b4daf202ff.png" TargetMode="External"/><Relationship Id="rId_hyperlink_47" Type="http://schemas.openxmlformats.org/officeDocument/2006/relationships/hyperlink" Target="https://nconnect.nicmar.ac.in/storage/profile/6a7611b38ad66.png" TargetMode="External"/><Relationship Id="rId_hyperlink_48" Type="http://schemas.openxmlformats.org/officeDocument/2006/relationships/hyperlink" Target="https://nconnect.nicmar.ac.in/storage/profile/6a78c67574746.png" TargetMode="External"/><Relationship Id="rId_hyperlink_49" Type="http://schemas.openxmlformats.org/officeDocument/2006/relationships/hyperlink" Target="https://nconnect.nicmar.ac.in/storage/profile/6a784f701ad66.png" TargetMode="External"/><Relationship Id="rId_hyperlink_50" Type="http://schemas.openxmlformats.org/officeDocument/2006/relationships/hyperlink" Target="https://nconnect.nicmar.ac.in/storage/profile/6a78b0886b04c.png" TargetMode="External"/><Relationship Id="rId_hyperlink_51" Type="http://schemas.openxmlformats.org/officeDocument/2006/relationships/hyperlink" Target="https://nconnect.nicmar.ac.in/storage/profile/6a7a096d1db48.png" TargetMode="External"/><Relationship Id="rId_hyperlink_52" Type="http://schemas.openxmlformats.org/officeDocument/2006/relationships/hyperlink" Target="https://nconnect.nicmar.ac.in/storage/profile/6a7610b3486e2.png" TargetMode="External"/><Relationship Id="rId_hyperlink_53" Type="http://schemas.openxmlformats.org/officeDocument/2006/relationships/hyperlink" Target="https://nconnect.nicmar.ac.in/storage/profile/6a78cb472861b.png" TargetMode="External"/><Relationship Id="rId_hyperlink_54" Type="http://schemas.openxmlformats.org/officeDocument/2006/relationships/hyperlink" Target="https://nconnect.nicmar.ac.in/storage/profile/6a78bcaadacb7.png" TargetMode="External"/><Relationship Id="rId_hyperlink_55" Type="http://schemas.openxmlformats.org/officeDocument/2006/relationships/hyperlink" Target="https://nconnect.nicmar.ac.in/storage/profile/6a78a2211babc.png" TargetMode="External"/><Relationship Id="rId_hyperlink_56" Type="http://schemas.openxmlformats.org/officeDocument/2006/relationships/hyperlink" Target="https://nconnect.nicmar.ac.in/storage/profile/6a7730014bd41.png" TargetMode="External"/><Relationship Id="rId_hyperlink_57" Type="http://schemas.openxmlformats.org/officeDocument/2006/relationships/hyperlink" Target="https://nconnect.nicmar.ac.in/storage/profile/6a78611303309.png" TargetMode="External"/><Relationship Id="rId_hyperlink_58" Type="http://schemas.openxmlformats.org/officeDocument/2006/relationships/hyperlink" Target="https://nconnect.nicmar.ac.in/storage/profile/6a78511c9d49f.png" TargetMode="External"/><Relationship Id="rId_hyperlink_59" Type="http://schemas.openxmlformats.org/officeDocument/2006/relationships/hyperlink" Target="https://nconnect.nicmar.ac.in/storage/profile/6a7805f490f7d.png" TargetMode="External"/><Relationship Id="rId_hyperlink_60" Type="http://schemas.openxmlformats.org/officeDocument/2006/relationships/hyperlink" Target="https://nconnect.nicmar.ac.in/storage/profile/6a7777bf58d07.png" TargetMode="External"/><Relationship Id="rId_hyperlink_61" Type="http://schemas.openxmlformats.org/officeDocument/2006/relationships/hyperlink" Target="https://nconnect.nicmar.ac.in/storage/profile/6a7aaec33ef53.png" TargetMode="External"/><Relationship Id="rId_hyperlink_62" Type="http://schemas.openxmlformats.org/officeDocument/2006/relationships/hyperlink" Target="https://nconnect.nicmar.ac.in/storage/profile/6a7740325d54f.png" TargetMode="External"/><Relationship Id="rId_hyperlink_63" Type="http://schemas.openxmlformats.org/officeDocument/2006/relationships/hyperlink" Target="https://nconnect.nicmar.ac.in/storage/profile/6a77e26d910fa.png" TargetMode="External"/><Relationship Id="rId_hyperlink_64" Type="http://schemas.openxmlformats.org/officeDocument/2006/relationships/hyperlink" Target="https://nconnect.nicmar.ac.in/storage/profile/6a78014b58ce1.png" TargetMode="External"/><Relationship Id="rId_hyperlink_65" Type="http://schemas.openxmlformats.org/officeDocument/2006/relationships/hyperlink" Target="https://nconnect.nicmar.ac.in/storage/profile/6a78b9ac88ecb.png" TargetMode="External"/><Relationship Id="rId_hyperlink_66" Type="http://schemas.openxmlformats.org/officeDocument/2006/relationships/hyperlink" Target="https://nconnect.nicmar.ac.in/storage/profile/6a77773973e35.png" TargetMode="External"/><Relationship Id="rId_hyperlink_67" Type="http://schemas.openxmlformats.org/officeDocument/2006/relationships/hyperlink" Target="https://nconnect.nicmar.ac.in/storage/profile/6a7804ef207d2.png" TargetMode="External"/><Relationship Id="rId_hyperlink_68" Type="http://schemas.openxmlformats.org/officeDocument/2006/relationships/hyperlink" Target="https://nconnect.nicmar.ac.in/storage/profile/6a78452350642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69"/>
  <sheetViews>
    <sheetView tabSelected="1" workbookViewId="0" showGridLines="true" showRowColHeaders="1">
      <pane ySplit="1" topLeftCell="A2" activePane="bottomLeft" state="frozen"/>
      <selection pane="bottomLeft" activeCell="BW2" sqref="BW2:BW6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8.71" bestFit="true" customWidth="true" style="0"/>
    <col min="7" max="7" width="35.277" bestFit="true" customWidth="true" style="0"/>
    <col min="8" max="8" width="41.133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47.131" bestFit="true" customWidth="true" style="0"/>
    <col min="15" max="15" width="124.97" bestFit="true" customWidth="true" style="0"/>
    <col min="16" max="16" width="17.71" bestFit="true" customWidth="true" style="0"/>
    <col min="17" max="17" width="20.281" bestFit="true" customWidth="true" style="0"/>
    <col min="18" max="18" width="39.99" bestFit="true" customWidth="true" style="0"/>
    <col min="19" max="19" width="20.281" bestFit="true" customWidth="true" style="0"/>
    <col min="20" max="20" width="41.133" bestFit="true" customWidth="true" style="0"/>
    <col min="21" max="21" width="35.277" bestFit="true" customWidth="true" style="0"/>
    <col min="22" max="22" width="20.281" bestFit="true" customWidth="true" style="0"/>
    <col min="23" max="23" width="25.851" bestFit="true" customWidth="true" style="0"/>
    <col min="24" max="24" width="166.245" bestFit="true" customWidth="true" style="0"/>
    <col min="25" max="25" width="18.71" bestFit="true" customWidth="true" style="0"/>
    <col min="26" max="26" width="17.567" bestFit="true" customWidth="true" style="0"/>
    <col min="27" max="27" width="166.245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5.41" bestFit="true" customWidth="true" style="0"/>
    <col min="33" max="33" width="119.11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75.41" bestFit="true" customWidth="true" style="0"/>
    <col min="39" max="39" width="104.832" bestFit="true" customWidth="true" style="0"/>
    <col min="40" max="40" width="25.851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47.131" bestFit="true" customWidth="true" style="0"/>
    <col min="46" max="46" width="100.118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93.12" bestFit="true" customWidth="true" style="0"/>
    <col min="52" max="52" width="106.117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88.407" bestFit="true" customWidth="true" style="0"/>
    <col min="61" max="61" width="50.559" bestFit="true" customWidth="true" style="0"/>
    <col min="62" max="62" width="43.561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02.546" bestFit="true" customWidth="true" style="0"/>
    <col min="68" max="68" width="183.955" bestFit="true" customWidth="true" style="0"/>
    <col min="69" max="69" width="24.28" bestFit="true" customWidth="true" style="0"/>
    <col min="70" max="70" width="154.391" bestFit="true" customWidth="true" style="0"/>
    <col min="71" max="71" width="19.138" bestFit="true" customWidth="true" style="0"/>
    <col min="72" max="72" width="133.253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 t="s">
        <v>79</v>
      </c>
      <c r="F2" s="1" t="s">
        <v>80</v>
      </c>
      <c r="G2" s="1" t="s">
        <v>81</v>
      </c>
      <c r="H2" s="1" t="s">
        <v>82</v>
      </c>
      <c r="I2" s="1" t="s">
        <v>83</v>
      </c>
      <c r="J2" s="1">
        <v>7767961989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981820510399</v>
      </c>
      <c r="R2" s="1" t="s">
        <v>90</v>
      </c>
      <c r="S2" s="1">
        <v>9922019483</v>
      </c>
      <c r="T2" s="1" t="s">
        <v>91</v>
      </c>
      <c r="U2" s="1" t="s">
        <v>92</v>
      </c>
      <c r="V2" s="1">
        <v>9356805259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97</v>
      </c>
      <c r="AB2" s="1" t="s">
        <v>98</v>
      </c>
      <c r="AC2" s="1" t="s">
        <v>96</v>
      </c>
      <c r="AD2" s="1" t="s">
        <v>99</v>
      </c>
      <c r="AE2" s="1" t="s">
        <v>99</v>
      </c>
      <c r="AF2" s="1" t="s">
        <v>100</v>
      </c>
      <c r="AG2" s="1" t="s">
        <v>101</v>
      </c>
      <c r="AH2" s="1" t="s">
        <v>102</v>
      </c>
      <c r="AI2" s="1" t="s">
        <v>103</v>
      </c>
      <c r="AJ2" s="1">
        <v>90.4</v>
      </c>
      <c r="AK2" s="1"/>
      <c r="AL2" s="1"/>
      <c r="AM2" s="1"/>
      <c r="AN2" s="1"/>
      <c r="AO2" s="1"/>
      <c r="AP2" s="1"/>
      <c r="AQ2" s="1"/>
      <c r="AR2" s="1"/>
      <c r="AS2" s="1" t="s">
        <v>104</v>
      </c>
      <c r="AT2" s="1" t="s">
        <v>105</v>
      </c>
      <c r="AU2" s="1" t="s">
        <v>106</v>
      </c>
      <c r="AV2" s="1" t="s">
        <v>107</v>
      </c>
      <c r="AW2" s="1">
        <v>87.74</v>
      </c>
      <c r="AX2" s="1"/>
      <c r="AY2" s="1" t="s">
        <v>108</v>
      </c>
      <c r="AZ2" s="1" t="s">
        <v>109</v>
      </c>
      <c r="BA2" s="1" t="s">
        <v>110</v>
      </c>
      <c r="BB2" s="1" t="s">
        <v>111</v>
      </c>
      <c r="BC2" s="1" t="s">
        <v>112</v>
      </c>
      <c r="BD2" s="1" t="s">
        <v>113</v>
      </c>
      <c r="BE2" s="1">
        <v>75.9</v>
      </c>
      <c r="BF2" s="1">
        <v>8.34</v>
      </c>
      <c r="BG2" s="1"/>
      <c r="BH2" s="1"/>
      <c r="BI2" s="1"/>
      <c r="BJ2" s="1"/>
      <c r="BK2" s="1"/>
      <c r="BL2" s="1"/>
      <c r="BM2" s="1"/>
      <c r="BN2" s="1"/>
      <c r="BO2" s="1" t="s">
        <v>114</v>
      </c>
      <c r="BP2" s="1"/>
      <c r="BQ2" s="1"/>
      <c r="BR2" s="1"/>
      <c r="BS2" s="1"/>
      <c r="BT2" s="1" t="s">
        <v>115</v>
      </c>
      <c r="BU2" s="1" t="str">
        <f>HYPERLINK("https://nconnect.nicmar.ac.in/storage/profile/6a7b534d07582.png","Download")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116</v>
      </c>
      <c r="D3" s="1" t="s">
        <v>117</v>
      </c>
      <c r="E3" s="1"/>
      <c r="F3" s="1" t="s">
        <v>118</v>
      </c>
      <c r="G3" s="1" t="s">
        <v>119</v>
      </c>
      <c r="H3" s="1" t="s">
        <v>120</v>
      </c>
      <c r="I3" s="1" t="s">
        <v>120</v>
      </c>
      <c r="J3" s="1">
        <v>8355832192</v>
      </c>
      <c r="K3" s="1" t="s">
        <v>121</v>
      </c>
      <c r="L3" s="1" t="s">
        <v>122</v>
      </c>
      <c r="M3" s="1" t="s">
        <v>123</v>
      </c>
      <c r="N3" s="1" t="s">
        <v>124</v>
      </c>
      <c r="O3" s="1" t="s">
        <v>125</v>
      </c>
      <c r="P3" s="1" t="s">
        <v>126</v>
      </c>
      <c r="Q3" s="1">
        <v>987502601432</v>
      </c>
      <c r="R3" s="1" t="s">
        <v>127</v>
      </c>
      <c r="S3" s="1">
        <v>9496131962</v>
      </c>
      <c r="T3" s="1" t="s">
        <v>128</v>
      </c>
      <c r="U3" s="1" t="s">
        <v>129</v>
      </c>
      <c r="V3" s="1">
        <v>9497389962</v>
      </c>
      <c r="W3" s="1" t="s">
        <v>130</v>
      </c>
      <c r="X3" s="1" t="s">
        <v>131</v>
      </c>
      <c r="Y3" s="1" t="s">
        <v>132</v>
      </c>
      <c r="Z3" s="1" t="s">
        <v>96</v>
      </c>
      <c r="AA3" s="1" t="s">
        <v>131</v>
      </c>
      <c r="AB3" s="1" t="s">
        <v>132</v>
      </c>
      <c r="AC3" s="1" t="s">
        <v>96</v>
      </c>
      <c r="AD3" s="1" t="s">
        <v>99</v>
      </c>
      <c r="AE3" s="1" t="s">
        <v>99</v>
      </c>
      <c r="AF3" s="1" t="s">
        <v>133</v>
      </c>
      <c r="AG3" s="1" t="s">
        <v>134</v>
      </c>
      <c r="AH3" s="1" t="s">
        <v>135</v>
      </c>
      <c r="AI3" s="1" t="s">
        <v>136</v>
      </c>
      <c r="AJ3" s="1">
        <v>90</v>
      </c>
      <c r="AK3" s="1"/>
      <c r="AL3" s="1" t="s">
        <v>137</v>
      </c>
      <c r="AM3" s="1" t="s">
        <v>138</v>
      </c>
      <c r="AN3" s="1" t="s">
        <v>139</v>
      </c>
      <c r="AO3" s="1" t="s">
        <v>140</v>
      </c>
      <c r="AP3" s="1" t="s">
        <v>141</v>
      </c>
      <c r="AQ3" s="1">
        <v>82.33</v>
      </c>
      <c r="AR3" s="1"/>
      <c r="AS3" s="1" t="s">
        <v>142</v>
      </c>
      <c r="AT3" s="1" t="s">
        <v>143</v>
      </c>
      <c r="AU3" s="1" t="s">
        <v>144</v>
      </c>
      <c r="AV3" s="1" t="s">
        <v>145</v>
      </c>
      <c r="AW3" s="1">
        <v>80.0</v>
      </c>
      <c r="AX3" s="1">
        <v>8.54</v>
      </c>
      <c r="AY3" s="1" t="s">
        <v>146</v>
      </c>
      <c r="AZ3" s="1" t="s">
        <v>147</v>
      </c>
      <c r="BA3" s="1" t="s">
        <v>148</v>
      </c>
      <c r="BB3" s="1" t="s">
        <v>111</v>
      </c>
      <c r="BC3" s="1" t="s">
        <v>149</v>
      </c>
      <c r="BD3" s="1" t="s">
        <v>150</v>
      </c>
      <c r="BE3" s="1">
        <v>72.47</v>
      </c>
      <c r="BF3" s="1">
        <v>7.7</v>
      </c>
      <c r="BG3" s="1"/>
      <c r="BH3" s="1"/>
      <c r="BI3" s="1"/>
      <c r="BJ3" s="1"/>
      <c r="BK3" s="1"/>
      <c r="BL3" s="1"/>
      <c r="BM3" s="1"/>
      <c r="BN3" s="1"/>
      <c r="BO3" s="1" t="s">
        <v>151</v>
      </c>
      <c r="BP3" s="1" t="s">
        <v>152</v>
      </c>
      <c r="BQ3" s="1" t="s">
        <v>153</v>
      </c>
      <c r="BR3" s="1" t="s">
        <v>154</v>
      </c>
      <c r="BS3" s="1">
        <v>58</v>
      </c>
      <c r="BT3" s="1"/>
      <c r="BU3" s="1" t="str">
        <f>HYPERLINK("https://nconnect.nicmar.ac.in/storage/profile/6a7b3ff33e174.png","Download")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155</v>
      </c>
      <c r="D4" s="1" t="s">
        <v>156</v>
      </c>
      <c r="E4" s="1" t="s">
        <v>157</v>
      </c>
      <c r="F4" s="1" t="s">
        <v>158</v>
      </c>
      <c r="G4" s="1" t="s">
        <v>159</v>
      </c>
      <c r="H4" s="1" t="s">
        <v>160</v>
      </c>
      <c r="I4" s="1" t="s">
        <v>161</v>
      </c>
      <c r="J4" s="1">
        <v>8390074104</v>
      </c>
      <c r="K4" s="1" t="s">
        <v>84</v>
      </c>
      <c r="L4" s="1" t="s">
        <v>162</v>
      </c>
      <c r="M4" s="1" t="s">
        <v>86</v>
      </c>
      <c r="N4" s="1" t="s">
        <v>163</v>
      </c>
      <c r="O4" s="1" t="s">
        <v>164</v>
      </c>
      <c r="P4" s="1" t="s">
        <v>126</v>
      </c>
      <c r="Q4" s="1">
        <v>474560779022</v>
      </c>
      <c r="R4" s="1" t="s">
        <v>165</v>
      </c>
      <c r="S4" s="1">
        <v>9049458548</v>
      </c>
      <c r="T4" s="1" t="s">
        <v>91</v>
      </c>
      <c r="U4" s="1" t="s">
        <v>166</v>
      </c>
      <c r="V4" s="1">
        <v>7249358548</v>
      </c>
      <c r="W4" s="1" t="s">
        <v>93</v>
      </c>
      <c r="X4" s="1" t="s">
        <v>167</v>
      </c>
      <c r="Y4" s="1" t="s">
        <v>95</v>
      </c>
      <c r="Z4" s="1" t="s">
        <v>96</v>
      </c>
      <c r="AA4" s="1" t="s">
        <v>168</v>
      </c>
      <c r="AB4" s="1" t="s">
        <v>98</v>
      </c>
      <c r="AC4" s="1" t="s">
        <v>96</v>
      </c>
      <c r="AD4" s="1" t="s">
        <v>99</v>
      </c>
      <c r="AE4" s="1" t="s">
        <v>99</v>
      </c>
      <c r="AF4" s="1" t="s">
        <v>169</v>
      </c>
      <c r="AG4" s="1" t="s">
        <v>170</v>
      </c>
      <c r="AH4" s="1" t="s">
        <v>150</v>
      </c>
      <c r="AI4" s="1" t="s">
        <v>171</v>
      </c>
      <c r="AJ4" s="1">
        <v>79.4</v>
      </c>
      <c r="AK4" s="1"/>
      <c r="AL4" s="1"/>
      <c r="AM4" s="1"/>
      <c r="AN4" s="1"/>
      <c r="AO4" s="1"/>
      <c r="AP4" s="1"/>
      <c r="AQ4" s="1"/>
      <c r="AR4" s="1"/>
      <c r="AS4" s="1" t="s">
        <v>172</v>
      </c>
      <c r="AT4" s="1" t="s">
        <v>173</v>
      </c>
      <c r="AU4" s="1" t="s">
        <v>106</v>
      </c>
      <c r="AV4" s="1" t="s">
        <v>112</v>
      </c>
      <c r="AW4" s="1">
        <v>92.84</v>
      </c>
      <c r="AX4" s="1"/>
      <c r="AY4" s="1" t="s">
        <v>108</v>
      </c>
      <c r="AZ4" s="1" t="s">
        <v>174</v>
      </c>
      <c r="BA4" s="1" t="s">
        <v>148</v>
      </c>
      <c r="BB4" s="1" t="s">
        <v>111</v>
      </c>
      <c r="BC4" s="1" t="s">
        <v>175</v>
      </c>
      <c r="BD4" s="1" t="s">
        <v>176</v>
      </c>
      <c r="BE4" s="1">
        <v>85.7</v>
      </c>
      <c r="BF4" s="1">
        <v>9.32</v>
      </c>
      <c r="BG4" s="1"/>
      <c r="BH4" s="1"/>
      <c r="BI4" s="1"/>
      <c r="BJ4" s="1"/>
      <c r="BK4" s="1"/>
      <c r="BL4" s="1"/>
      <c r="BM4" s="1"/>
      <c r="BN4" s="1"/>
      <c r="BO4" s="1" t="s">
        <v>177</v>
      </c>
      <c r="BP4" s="1" t="s">
        <v>178</v>
      </c>
      <c r="BQ4" s="1" t="s">
        <v>179</v>
      </c>
      <c r="BR4" s="1" t="s">
        <v>180</v>
      </c>
      <c r="BS4" s="1">
        <v>26</v>
      </c>
      <c r="BT4" s="1"/>
      <c r="BU4" s="1" t="str">
        <f>HYPERLINK("https://nconnect.nicmar.ac.in/storage/profile/6a783d68f314b.png","Download")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181</v>
      </c>
      <c r="D5" s="1" t="s">
        <v>182</v>
      </c>
      <c r="E5" s="1"/>
      <c r="F5" s="1" t="s">
        <v>183</v>
      </c>
      <c r="G5" s="1" t="s">
        <v>184</v>
      </c>
      <c r="H5" s="1" t="s">
        <v>185</v>
      </c>
      <c r="I5" s="1" t="s">
        <v>186</v>
      </c>
      <c r="J5" s="1">
        <v>9047533615</v>
      </c>
      <c r="K5" s="1" t="s">
        <v>84</v>
      </c>
      <c r="L5" s="1" t="s">
        <v>187</v>
      </c>
      <c r="M5" s="1" t="s">
        <v>86</v>
      </c>
      <c r="N5" s="1" t="s">
        <v>188</v>
      </c>
      <c r="O5" s="1" t="s">
        <v>189</v>
      </c>
      <c r="P5" s="1" t="s">
        <v>126</v>
      </c>
      <c r="Q5" s="1">
        <v>506548587203</v>
      </c>
      <c r="R5" s="1" t="s">
        <v>190</v>
      </c>
      <c r="S5" s="1">
        <v>8903799251</v>
      </c>
      <c r="T5" s="1" t="s">
        <v>191</v>
      </c>
      <c r="U5" s="1" t="s">
        <v>192</v>
      </c>
      <c r="V5" s="1">
        <v>6383106489</v>
      </c>
      <c r="W5" s="1" t="s">
        <v>193</v>
      </c>
      <c r="X5" s="1" t="s">
        <v>194</v>
      </c>
      <c r="Y5" s="1" t="s">
        <v>195</v>
      </c>
      <c r="Z5" s="1" t="s">
        <v>196</v>
      </c>
      <c r="AA5" s="1" t="s">
        <v>194</v>
      </c>
      <c r="AB5" s="1" t="s">
        <v>195</v>
      </c>
      <c r="AC5" s="1" t="s">
        <v>196</v>
      </c>
      <c r="AD5" s="1" t="s">
        <v>99</v>
      </c>
      <c r="AE5" s="1" t="s">
        <v>99</v>
      </c>
      <c r="AF5" s="1" t="s">
        <v>197</v>
      </c>
      <c r="AG5" s="1" t="s">
        <v>198</v>
      </c>
      <c r="AH5" s="1" t="s">
        <v>102</v>
      </c>
      <c r="AI5" s="1" t="s">
        <v>103</v>
      </c>
      <c r="AJ5" s="1">
        <v>97.2</v>
      </c>
      <c r="AK5" s="1">
        <v>9.72</v>
      </c>
      <c r="AL5" s="1" t="s">
        <v>197</v>
      </c>
      <c r="AM5" s="1" t="s">
        <v>198</v>
      </c>
      <c r="AN5" s="1" t="s">
        <v>139</v>
      </c>
      <c r="AO5" s="1" t="s">
        <v>150</v>
      </c>
      <c r="AP5" s="1" t="s">
        <v>199</v>
      </c>
      <c r="AQ5" s="1">
        <v>75</v>
      </c>
      <c r="AR5" s="1">
        <v>7.5</v>
      </c>
      <c r="AS5" s="1"/>
      <c r="AT5" s="1"/>
      <c r="AU5" s="1"/>
      <c r="AV5" s="1"/>
      <c r="AW5" s="1"/>
      <c r="AX5" s="1"/>
      <c r="AY5" s="1" t="s">
        <v>200</v>
      </c>
      <c r="AZ5" s="1" t="s">
        <v>201</v>
      </c>
      <c r="BA5" s="1" t="s">
        <v>148</v>
      </c>
      <c r="BB5" s="1" t="s">
        <v>111</v>
      </c>
      <c r="BC5" s="1" t="s">
        <v>202</v>
      </c>
      <c r="BD5" s="1" t="s">
        <v>203</v>
      </c>
      <c r="BE5" s="1">
        <v>73.07</v>
      </c>
      <c r="BF5" s="1">
        <v>7.69</v>
      </c>
      <c r="BG5" s="1"/>
      <c r="BH5" s="1"/>
      <c r="BI5" s="1"/>
      <c r="BJ5" s="1"/>
      <c r="BK5" s="1"/>
      <c r="BL5" s="1"/>
      <c r="BM5" s="1"/>
      <c r="BN5" s="1"/>
      <c r="BO5" s="1" t="s">
        <v>204</v>
      </c>
      <c r="BP5" s="1" t="s">
        <v>205</v>
      </c>
      <c r="BQ5" s="1" t="s">
        <v>206</v>
      </c>
      <c r="BR5" s="1"/>
      <c r="BS5" s="1"/>
      <c r="BT5" s="1" t="s">
        <v>207</v>
      </c>
      <c r="BU5" s="1" t="str">
        <f>HYPERLINK("https://nconnect.nicmar.ac.in/storage/profile/6a7894a493d41.png","Download")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208</v>
      </c>
      <c r="D6" s="1" t="s">
        <v>209</v>
      </c>
      <c r="E6" s="1"/>
      <c r="F6" s="1" t="s">
        <v>210</v>
      </c>
      <c r="G6" s="1" t="s">
        <v>211</v>
      </c>
      <c r="H6" s="1" t="s">
        <v>212</v>
      </c>
      <c r="I6" s="1" t="s">
        <v>212</v>
      </c>
      <c r="J6" s="1">
        <v>8547303768</v>
      </c>
      <c r="K6" s="1" t="s">
        <v>84</v>
      </c>
      <c r="L6" s="1" t="s">
        <v>213</v>
      </c>
      <c r="M6" s="1" t="s">
        <v>86</v>
      </c>
      <c r="N6" s="1" t="s">
        <v>214</v>
      </c>
      <c r="O6" s="1" t="s">
        <v>215</v>
      </c>
      <c r="P6" s="1" t="s">
        <v>126</v>
      </c>
      <c r="Q6" s="1">
        <v>593550078191</v>
      </c>
      <c r="R6" s="1" t="s">
        <v>216</v>
      </c>
      <c r="S6" s="1">
        <v>9744727861</v>
      </c>
      <c r="T6" s="1" t="s">
        <v>217</v>
      </c>
      <c r="U6" s="1" t="s">
        <v>218</v>
      </c>
      <c r="V6" s="1">
        <v>6282708883</v>
      </c>
      <c r="W6" s="1" t="s">
        <v>219</v>
      </c>
      <c r="X6" s="1" t="s">
        <v>220</v>
      </c>
      <c r="Y6" s="1" t="s">
        <v>221</v>
      </c>
      <c r="Z6" s="1" t="s">
        <v>222</v>
      </c>
      <c r="AA6" s="1" t="s">
        <v>220</v>
      </c>
      <c r="AB6" s="1" t="s">
        <v>221</v>
      </c>
      <c r="AC6" s="1" t="s">
        <v>222</v>
      </c>
      <c r="AD6" s="1" t="s">
        <v>99</v>
      </c>
      <c r="AE6" s="1" t="s">
        <v>99</v>
      </c>
      <c r="AF6" s="1" t="s">
        <v>223</v>
      </c>
      <c r="AG6" s="1" t="s">
        <v>224</v>
      </c>
      <c r="AH6" s="1" t="s">
        <v>150</v>
      </c>
      <c r="AI6" s="1" t="s">
        <v>171</v>
      </c>
      <c r="AJ6" s="1">
        <v>87.4</v>
      </c>
      <c r="AK6" s="1">
        <v>9.2</v>
      </c>
      <c r="AL6" s="1" t="s">
        <v>225</v>
      </c>
      <c r="AM6" s="1" t="s">
        <v>226</v>
      </c>
      <c r="AN6" s="1" t="s">
        <v>227</v>
      </c>
      <c r="AO6" s="1" t="s">
        <v>106</v>
      </c>
      <c r="AP6" s="1" t="s">
        <v>228</v>
      </c>
      <c r="AQ6" s="1">
        <v>70.0</v>
      </c>
      <c r="AR6" s="1"/>
      <c r="AS6" s="1"/>
      <c r="AT6" s="1"/>
      <c r="AU6" s="1"/>
      <c r="AV6" s="1"/>
      <c r="AW6" s="1"/>
      <c r="AX6" s="1"/>
      <c r="AY6" s="1" t="s">
        <v>229</v>
      </c>
      <c r="AZ6" s="1" t="s">
        <v>230</v>
      </c>
      <c r="BA6" s="1" t="s">
        <v>110</v>
      </c>
      <c r="BB6" s="1" t="s">
        <v>111</v>
      </c>
      <c r="BC6" s="1" t="s">
        <v>231</v>
      </c>
      <c r="BD6" s="1" t="s">
        <v>232</v>
      </c>
      <c r="BE6" s="1">
        <v>76.1</v>
      </c>
      <c r="BF6" s="1">
        <v>7.61</v>
      </c>
      <c r="BG6" s="1"/>
      <c r="BH6" s="1"/>
      <c r="BI6" s="1"/>
      <c r="BJ6" s="1"/>
      <c r="BK6" s="1"/>
      <c r="BL6" s="1"/>
      <c r="BM6" s="1"/>
      <c r="BN6" s="1"/>
      <c r="BO6" s="1" t="s">
        <v>233</v>
      </c>
      <c r="BP6" s="1" t="s">
        <v>234</v>
      </c>
      <c r="BQ6" s="1" t="s">
        <v>235</v>
      </c>
      <c r="BR6" s="1" t="s">
        <v>236</v>
      </c>
      <c r="BS6" s="1">
        <v>2</v>
      </c>
      <c r="BT6" s="1"/>
      <c r="BU6" s="1" t="str">
        <f>HYPERLINK("https://nconnect.nicmar.ac.in/storage/profile/6a7719338e3dd.png","Download")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237</v>
      </c>
      <c r="D7" s="1" t="s">
        <v>238</v>
      </c>
      <c r="E7" s="1" t="s">
        <v>239</v>
      </c>
      <c r="F7" s="1" t="s">
        <v>240</v>
      </c>
      <c r="G7" s="1" t="s">
        <v>241</v>
      </c>
      <c r="H7" s="1" t="s">
        <v>242</v>
      </c>
      <c r="I7" s="1" t="s">
        <v>242</v>
      </c>
      <c r="J7" s="1">
        <v>8459556713</v>
      </c>
      <c r="K7" s="1" t="s">
        <v>84</v>
      </c>
      <c r="L7" s="1" t="s">
        <v>243</v>
      </c>
      <c r="M7" s="1" t="s">
        <v>86</v>
      </c>
      <c r="N7" s="1" t="s">
        <v>244</v>
      </c>
      <c r="O7" s="1" t="s">
        <v>245</v>
      </c>
      <c r="P7" s="1" t="s">
        <v>246</v>
      </c>
      <c r="Q7" s="1" t="s">
        <v>247</v>
      </c>
      <c r="R7" s="1" t="s">
        <v>239</v>
      </c>
      <c r="S7" s="1">
        <v>8087136654</v>
      </c>
      <c r="T7" s="1" t="s">
        <v>91</v>
      </c>
      <c r="U7" s="1" t="s">
        <v>248</v>
      </c>
      <c r="V7" s="1">
        <v>9975066811</v>
      </c>
      <c r="W7" s="1" t="s">
        <v>249</v>
      </c>
      <c r="X7" s="1" t="s">
        <v>250</v>
      </c>
      <c r="Y7" s="1" t="s">
        <v>251</v>
      </c>
      <c r="Z7" s="1" t="s">
        <v>96</v>
      </c>
      <c r="AA7" s="1" t="s">
        <v>250</v>
      </c>
      <c r="AB7" s="1" t="s">
        <v>251</v>
      </c>
      <c r="AC7" s="1" t="s">
        <v>96</v>
      </c>
      <c r="AD7" s="1" t="s">
        <v>99</v>
      </c>
      <c r="AE7" s="1" t="s">
        <v>99</v>
      </c>
      <c r="AF7" s="1" t="s">
        <v>252</v>
      </c>
      <c r="AG7" s="1" t="s">
        <v>253</v>
      </c>
      <c r="AH7" s="1" t="s">
        <v>106</v>
      </c>
      <c r="AI7" s="1" t="s">
        <v>254</v>
      </c>
      <c r="AJ7" s="1">
        <v>91.2</v>
      </c>
      <c r="AK7" s="1"/>
      <c r="AL7" s="1" t="s">
        <v>252</v>
      </c>
      <c r="AM7" s="1" t="s">
        <v>253</v>
      </c>
      <c r="AN7" s="1" t="s">
        <v>139</v>
      </c>
      <c r="AO7" s="1" t="s">
        <v>255</v>
      </c>
      <c r="AP7" s="1" t="s">
        <v>256</v>
      </c>
      <c r="AQ7" s="1">
        <v>70.31</v>
      </c>
      <c r="AR7" s="1"/>
      <c r="AS7" s="1"/>
      <c r="AT7" s="1"/>
      <c r="AU7" s="1"/>
      <c r="AV7" s="1"/>
      <c r="AW7" s="1"/>
      <c r="AX7" s="1"/>
      <c r="AY7" s="1" t="s">
        <v>108</v>
      </c>
      <c r="AZ7" s="1" t="s">
        <v>257</v>
      </c>
      <c r="BA7" s="1" t="s">
        <v>110</v>
      </c>
      <c r="BB7" s="1" t="s">
        <v>111</v>
      </c>
      <c r="BC7" s="1" t="s">
        <v>175</v>
      </c>
      <c r="BD7" s="1" t="s">
        <v>258</v>
      </c>
      <c r="BE7" s="1">
        <v>73.6</v>
      </c>
      <c r="BF7" s="1">
        <v>8.11</v>
      </c>
      <c r="BG7" s="1"/>
      <c r="BH7" s="1"/>
      <c r="BI7" s="1"/>
      <c r="BJ7" s="1"/>
      <c r="BK7" s="1"/>
      <c r="BL7" s="1"/>
      <c r="BM7" s="1"/>
      <c r="BN7" s="1"/>
      <c r="BO7" s="1" t="s">
        <v>259</v>
      </c>
      <c r="BP7" s="1"/>
      <c r="BQ7" s="1"/>
      <c r="BR7" s="1"/>
      <c r="BS7" s="1"/>
      <c r="BT7" s="1" t="s">
        <v>260</v>
      </c>
      <c r="BU7" s="1" t="str">
        <f>HYPERLINK("https://nconnect.nicmar.ac.in/storage/profile/6a773ef581cb9.png","Download")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261</v>
      </c>
      <c r="D8" s="1" t="s">
        <v>262</v>
      </c>
      <c r="E8" s="1" t="s">
        <v>263</v>
      </c>
      <c r="F8" s="1" t="s">
        <v>264</v>
      </c>
      <c r="G8" s="1" t="s">
        <v>265</v>
      </c>
      <c r="H8" s="1" t="s">
        <v>266</v>
      </c>
      <c r="I8" s="1" t="s">
        <v>267</v>
      </c>
      <c r="J8" s="1">
        <v>8698695085</v>
      </c>
      <c r="K8" s="1" t="s">
        <v>84</v>
      </c>
      <c r="L8" s="1" t="s">
        <v>268</v>
      </c>
      <c r="M8" s="1" t="s">
        <v>86</v>
      </c>
      <c r="N8" s="1" t="s">
        <v>269</v>
      </c>
      <c r="O8" s="1" t="s">
        <v>270</v>
      </c>
      <c r="P8" s="1" t="s">
        <v>126</v>
      </c>
      <c r="Q8" s="1">
        <v>843640006231</v>
      </c>
      <c r="R8" s="1" t="s">
        <v>263</v>
      </c>
      <c r="S8" s="1">
        <v>9890599100</v>
      </c>
      <c r="T8" s="1" t="s">
        <v>271</v>
      </c>
      <c r="U8" s="1" t="s">
        <v>272</v>
      </c>
      <c r="V8" s="1">
        <v>8668902961</v>
      </c>
      <c r="W8" s="1" t="s">
        <v>193</v>
      </c>
      <c r="X8" s="1" t="s">
        <v>273</v>
      </c>
      <c r="Y8" s="1" t="s">
        <v>274</v>
      </c>
      <c r="Z8" s="1" t="s">
        <v>96</v>
      </c>
      <c r="AA8" s="1" t="s">
        <v>273</v>
      </c>
      <c r="AB8" s="1" t="s">
        <v>274</v>
      </c>
      <c r="AC8" s="1" t="s">
        <v>96</v>
      </c>
      <c r="AD8" s="1" t="s">
        <v>99</v>
      </c>
      <c r="AE8" s="1" t="s">
        <v>99</v>
      </c>
      <c r="AF8" s="1" t="s">
        <v>275</v>
      </c>
      <c r="AG8" s="1" t="s">
        <v>276</v>
      </c>
      <c r="AH8" s="1" t="s">
        <v>254</v>
      </c>
      <c r="AI8" s="1" t="s">
        <v>277</v>
      </c>
      <c r="AJ8" s="1">
        <v>88.4</v>
      </c>
      <c r="AK8" s="1"/>
      <c r="AL8" s="1"/>
      <c r="AM8" s="1"/>
      <c r="AN8" s="1"/>
      <c r="AO8" s="1"/>
      <c r="AP8" s="1"/>
      <c r="AQ8" s="1"/>
      <c r="AR8" s="1"/>
      <c r="AS8" s="1" t="s">
        <v>142</v>
      </c>
      <c r="AT8" s="1" t="s">
        <v>278</v>
      </c>
      <c r="AU8" s="1" t="s">
        <v>231</v>
      </c>
      <c r="AV8" s="1" t="s">
        <v>279</v>
      </c>
      <c r="AW8" s="1">
        <v>86.63</v>
      </c>
      <c r="AX8" s="1"/>
      <c r="AY8" s="1" t="s">
        <v>280</v>
      </c>
      <c r="AZ8" s="1" t="s">
        <v>281</v>
      </c>
      <c r="BA8" s="1" t="s">
        <v>148</v>
      </c>
      <c r="BB8" s="1" t="s">
        <v>111</v>
      </c>
      <c r="BC8" s="1" t="s">
        <v>282</v>
      </c>
      <c r="BD8" s="1" t="s">
        <v>283</v>
      </c>
      <c r="BE8" s="1">
        <v>73.15</v>
      </c>
      <c r="BF8" s="1">
        <v>8.64</v>
      </c>
      <c r="BG8" s="1"/>
      <c r="BH8" s="1"/>
      <c r="BI8" s="1"/>
      <c r="BJ8" s="1"/>
      <c r="BK8" s="1"/>
      <c r="BL8" s="1"/>
      <c r="BM8" s="1"/>
      <c r="BN8" s="1"/>
      <c r="BO8" s="1" t="s">
        <v>284</v>
      </c>
      <c r="BP8" s="1" t="s">
        <v>285</v>
      </c>
      <c r="BQ8" s="1" t="s">
        <v>286</v>
      </c>
      <c r="BR8" s="1"/>
      <c r="BS8" s="1"/>
      <c r="BT8" s="1"/>
      <c r="BU8" s="1" t="str">
        <f>HYPERLINK("https://nconnect.nicmar.ac.in/storage/profile/6a7786aa7f2a9.png","Download")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287</v>
      </c>
      <c r="D9" s="1" t="s">
        <v>288</v>
      </c>
      <c r="E9" s="1" t="s">
        <v>289</v>
      </c>
      <c r="F9" s="1" t="s">
        <v>290</v>
      </c>
      <c r="G9" s="1" t="s">
        <v>291</v>
      </c>
      <c r="H9" s="1" t="s">
        <v>292</v>
      </c>
      <c r="I9" s="1" t="s">
        <v>293</v>
      </c>
      <c r="J9" s="1">
        <v>9763819311</v>
      </c>
      <c r="K9" s="1" t="s">
        <v>84</v>
      </c>
      <c r="L9" s="1" t="s">
        <v>294</v>
      </c>
      <c r="M9" s="1" t="s">
        <v>86</v>
      </c>
      <c r="N9" s="1" t="s">
        <v>295</v>
      </c>
      <c r="O9" s="1" t="s">
        <v>296</v>
      </c>
      <c r="P9" s="1" t="s">
        <v>126</v>
      </c>
      <c r="Q9" s="1">
        <v>316777895017</v>
      </c>
      <c r="R9" s="1" t="s">
        <v>289</v>
      </c>
      <c r="S9" s="1">
        <v>8412040134</v>
      </c>
      <c r="T9" s="1" t="s">
        <v>297</v>
      </c>
      <c r="U9" s="1" t="s">
        <v>298</v>
      </c>
      <c r="V9" s="1">
        <v>9421508180</v>
      </c>
      <c r="W9" s="1" t="s">
        <v>93</v>
      </c>
      <c r="X9" s="1" t="s">
        <v>299</v>
      </c>
      <c r="Y9" s="1" t="s">
        <v>300</v>
      </c>
      <c r="Z9" s="1" t="s">
        <v>96</v>
      </c>
      <c r="AA9" s="1" t="s">
        <v>301</v>
      </c>
      <c r="AB9" s="1" t="s">
        <v>98</v>
      </c>
      <c r="AC9" s="1" t="s">
        <v>96</v>
      </c>
      <c r="AD9" s="1" t="s">
        <v>99</v>
      </c>
      <c r="AE9" s="1" t="s">
        <v>99</v>
      </c>
      <c r="AF9" s="1" t="s">
        <v>302</v>
      </c>
      <c r="AG9" s="1" t="s">
        <v>303</v>
      </c>
      <c r="AH9" s="1" t="s">
        <v>304</v>
      </c>
      <c r="AI9" s="1" t="s">
        <v>305</v>
      </c>
      <c r="AJ9" s="1">
        <v>89.4</v>
      </c>
      <c r="AK9" s="1"/>
      <c r="AL9" s="1"/>
      <c r="AM9" s="1"/>
      <c r="AN9" s="1"/>
      <c r="AO9" s="1"/>
      <c r="AP9" s="1"/>
      <c r="AQ9" s="1"/>
      <c r="AR9" s="1"/>
      <c r="AS9" s="1" t="s">
        <v>142</v>
      </c>
      <c r="AT9" s="1" t="s">
        <v>306</v>
      </c>
      <c r="AU9" s="1" t="s">
        <v>307</v>
      </c>
      <c r="AV9" s="1" t="s">
        <v>232</v>
      </c>
      <c r="AW9" s="1">
        <v>78.29</v>
      </c>
      <c r="AX9" s="1"/>
      <c r="AY9" s="1" t="s">
        <v>108</v>
      </c>
      <c r="AZ9" s="1" t="s">
        <v>308</v>
      </c>
      <c r="BA9" s="1" t="s">
        <v>148</v>
      </c>
      <c r="BB9" s="1" t="s">
        <v>111</v>
      </c>
      <c r="BC9" s="1" t="s">
        <v>309</v>
      </c>
      <c r="BD9" s="1" t="s">
        <v>310</v>
      </c>
      <c r="BE9" s="1">
        <v>75</v>
      </c>
      <c r="BF9" s="1">
        <v>8.25</v>
      </c>
      <c r="BG9" s="1"/>
      <c r="BH9" s="1"/>
      <c r="BI9" s="1"/>
      <c r="BJ9" s="1"/>
      <c r="BK9" s="1"/>
      <c r="BL9" s="1"/>
      <c r="BM9" s="1"/>
      <c r="BN9" s="1"/>
      <c r="BO9" s="1" t="s">
        <v>311</v>
      </c>
      <c r="BP9" s="1"/>
      <c r="BQ9" s="1"/>
      <c r="BR9" s="1"/>
      <c r="BS9" s="1"/>
      <c r="BT9" s="1" t="s">
        <v>312</v>
      </c>
      <c r="BU9" s="1" t="str">
        <f>HYPERLINK("https://nconnect.nicmar.ac.in/storage/profile/6a79dc1a863d9.png","Download")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313</v>
      </c>
      <c r="D10" s="1" t="s">
        <v>314</v>
      </c>
      <c r="E10" s="1" t="s">
        <v>315</v>
      </c>
      <c r="F10" s="1" t="s">
        <v>316</v>
      </c>
      <c r="G10" s="1" t="s">
        <v>317</v>
      </c>
      <c r="H10" s="1" t="s">
        <v>318</v>
      </c>
      <c r="I10" s="1" t="s">
        <v>319</v>
      </c>
      <c r="J10" s="1">
        <v>7083606348</v>
      </c>
      <c r="K10" s="1" t="s">
        <v>84</v>
      </c>
      <c r="L10" s="1" t="s">
        <v>320</v>
      </c>
      <c r="M10" s="1" t="s">
        <v>86</v>
      </c>
      <c r="N10" s="1" t="s">
        <v>321</v>
      </c>
      <c r="O10" s="1" t="s">
        <v>322</v>
      </c>
      <c r="P10" s="1" t="s">
        <v>246</v>
      </c>
      <c r="Q10" s="1">
        <v>670502660600</v>
      </c>
      <c r="R10" s="1" t="s">
        <v>315</v>
      </c>
      <c r="S10" s="1">
        <v>9850535390</v>
      </c>
      <c r="T10" s="1" t="s">
        <v>323</v>
      </c>
      <c r="U10" s="1" t="s">
        <v>324</v>
      </c>
      <c r="V10" s="1">
        <v>9834113798</v>
      </c>
      <c r="W10" s="1" t="s">
        <v>93</v>
      </c>
      <c r="X10" s="1" t="s">
        <v>325</v>
      </c>
      <c r="Y10" s="1" t="s">
        <v>326</v>
      </c>
      <c r="Z10" s="1" t="s">
        <v>96</v>
      </c>
      <c r="AA10" s="1" t="s">
        <v>325</v>
      </c>
      <c r="AB10" s="1" t="s">
        <v>326</v>
      </c>
      <c r="AC10" s="1" t="s">
        <v>96</v>
      </c>
      <c r="AD10" s="1" t="s">
        <v>99</v>
      </c>
      <c r="AE10" s="1" t="s">
        <v>99</v>
      </c>
      <c r="AF10" s="1" t="s">
        <v>327</v>
      </c>
      <c r="AG10" s="1" t="s">
        <v>170</v>
      </c>
      <c r="AH10" s="1" t="s">
        <v>150</v>
      </c>
      <c r="AI10" s="1" t="s">
        <v>171</v>
      </c>
      <c r="AJ10" s="1">
        <v>78.2</v>
      </c>
      <c r="AK10" s="1"/>
      <c r="AL10" s="1"/>
      <c r="AM10" s="1"/>
      <c r="AN10" s="1"/>
      <c r="AO10" s="1"/>
      <c r="AP10" s="1"/>
      <c r="AQ10" s="1"/>
      <c r="AR10" s="1"/>
      <c r="AS10" s="1" t="s">
        <v>111</v>
      </c>
      <c r="AT10" s="1" t="s">
        <v>306</v>
      </c>
      <c r="AU10" s="1" t="s">
        <v>328</v>
      </c>
      <c r="AV10" s="1" t="s">
        <v>329</v>
      </c>
      <c r="AW10" s="1">
        <v>71.69</v>
      </c>
      <c r="AX10" s="1"/>
      <c r="AY10" s="1" t="s">
        <v>330</v>
      </c>
      <c r="AZ10" s="1" t="s">
        <v>331</v>
      </c>
      <c r="BA10" s="1" t="s">
        <v>148</v>
      </c>
      <c r="BB10" s="1" t="s">
        <v>111</v>
      </c>
      <c r="BC10" s="1" t="s">
        <v>175</v>
      </c>
      <c r="BD10" s="1" t="s">
        <v>332</v>
      </c>
      <c r="BE10" s="1">
        <v>71.5</v>
      </c>
      <c r="BF10" s="1">
        <v>7.65</v>
      </c>
      <c r="BG10" s="1"/>
      <c r="BH10" s="1"/>
      <c r="BI10" s="1"/>
      <c r="BJ10" s="1"/>
      <c r="BK10" s="1"/>
      <c r="BL10" s="1"/>
      <c r="BM10" s="1"/>
      <c r="BN10" s="1"/>
      <c r="BO10" s="1" t="s">
        <v>333</v>
      </c>
      <c r="BP10" s="1" t="s">
        <v>334</v>
      </c>
      <c r="BQ10" s="1" t="s">
        <v>335</v>
      </c>
      <c r="BR10" s="1"/>
      <c r="BS10" s="1"/>
      <c r="BT10" s="1"/>
      <c r="BU10" s="1" t="str">
        <f>HYPERLINK("https://nconnect.nicmar.ac.in/storage/profile/6a78592cde9a4.png","Download")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336</v>
      </c>
      <c r="D11" s="1" t="s">
        <v>337</v>
      </c>
      <c r="E11" s="1" t="s">
        <v>338</v>
      </c>
      <c r="F11" s="1" t="s">
        <v>339</v>
      </c>
      <c r="G11" s="1" t="s">
        <v>340</v>
      </c>
      <c r="H11" s="1" t="s">
        <v>341</v>
      </c>
      <c r="I11" s="1" t="s">
        <v>342</v>
      </c>
      <c r="J11" s="1">
        <v>8421230665</v>
      </c>
      <c r="K11" s="1" t="s">
        <v>121</v>
      </c>
      <c r="L11" s="1" t="s">
        <v>343</v>
      </c>
      <c r="M11" s="1" t="s">
        <v>86</v>
      </c>
      <c r="N11" s="1" t="s">
        <v>344</v>
      </c>
      <c r="O11" s="1" t="s">
        <v>345</v>
      </c>
      <c r="P11" s="1" t="s">
        <v>246</v>
      </c>
      <c r="Q11" s="1">
        <v>527069697053</v>
      </c>
      <c r="R11" s="1" t="s">
        <v>338</v>
      </c>
      <c r="S11" s="1">
        <v>9156885297</v>
      </c>
      <c r="T11" s="1" t="s">
        <v>346</v>
      </c>
      <c r="U11" s="1" t="s">
        <v>347</v>
      </c>
      <c r="V11" s="1">
        <v>8600096961</v>
      </c>
      <c r="W11" s="1" t="s">
        <v>348</v>
      </c>
      <c r="X11" s="1" t="s">
        <v>349</v>
      </c>
      <c r="Y11" s="1" t="s">
        <v>350</v>
      </c>
      <c r="Z11" s="1" t="s">
        <v>96</v>
      </c>
      <c r="AA11" s="1" t="s">
        <v>349</v>
      </c>
      <c r="AB11" s="1" t="s">
        <v>350</v>
      </c>
      <c r="AC11" s="1" t="s">
        <v>96</v>
      </c>
      <c r="AD11" s="1" t="s">
        <v>99</v>
      </c>
      <c r="AE11" s="1" t="s">
        <v>99</v>
      </c>
      <c r="AF11" s="1" t="s">
        <v>351</v>
      </c>
      <c r="AG11" s="1" t="s">
        <v>170</v>
      </c>
      <c r="AH11" s="1" t="s">
        <v>150</v>
      </c>
      <c r="AI11" s="1" t="s">
        <v>352</v>
      </c>
      <c r="AJ11" s="1">
        <v>93</v>
      </c>
      <c r="AK11" s="1"/>
      <c r="AL11" s="1"/>
      <c r="AM11" s="1"/>
      <c r="AN11" s="1"/>
      <c r="AO11" s="1"/>
      <c r="AP11" s="1"/>
      <c r="AQ11" s="1"/>
      <c r="AR11" s="1"/>
      <c r="AS11" s="1" t="s">
        <v>142</v>
      </c>
      <c r="AT11" s="1" t="s">
        <v>353</v>
      </c>
      <c r="AU11" s="1" t="s">
        <v>328</v>
      </c>
      <c r="AV11" s="1" t="s">
        <v>354</v>
      </c>
      <c r="AW11" s="1">
        <v>85.84</v>
      </c>
      <c r="AX11" s="1"/>
      <c r="AY11" s="1" t="s">
        <v>355</v>
      </c>
      <c r="AZ11" s="1" t="s">
        <v>356</v>
      </c>
      <c r="BA11" s="1" t="s">
        <v>110</v>
      </c>
      <c r="BB11" s="1" t="s">
        <v>111</v>
      </c>
      <c r="BC11" s="1" t="s">
        <v>307</v>
      </c>
      <c r="BD11" s="1" t="s">
        <v>176</v>
      </c>
      <c r="BE11" s="1">
        <v>84.74</v>
      </c>
      <c r="BF11" s="1"/>
      <c r="BG11" s="1"/>
      <c r="BH11" s="1"/>
      <c r="BI11" s="1"/>
      <c r="BJ11" s="1"/>
      <c r="BK11" s="1"/>
      <c r="BL11" s="1"/>
      <c r="BM11" s="1"/>
      <c r="BN11" s="1"/>
      <c r="BO11" s="1" t="s">
        <v>357</v>
      </c>
      <c r="BP11" s="1" t="s">
        <v>358</v>
      </c>
      <c r="BQ11" s="1" t="s">
        <v>359</v>
      </c>
      <c r="BR11" s="1"/>
      <c r="BS11" s="1"/>
      <c r="BT11" s="1"/>
      <c r="BU11" s="1" t="str">
        <f>HYPERLINK("https://nconnect.nicmar.ac.in/storage/profile/6a7889384e4dd.png","Download")</f>
        <v>0</v>
      </c>
      <c r="BV11" s="3"/>
      <c r="BW11" s="3"/>
    </row>
    <row r="12" spans="1:75">
      <c r="A12" s="1" t="s">
        <v>75</v>
      </c>
      <c r="B12" s="1" t="s">
        <v>76</v>
      </c>
      <c r="C12" s="1" t="s">
        <v>360</v>
      </c>
      <c r="D12" s="1" t="s">
        <v>361</v>
      </c>
      <c r="E12" s="1" t="s">
        <v>362</v>
      </c>
      <c r="F12" s="1" t="s">
        <v>363</v>
      </c>
      <c r="G12" s="1" t="s">
        <v>364</v>
      </c>
      <c r="H12" s="1" t="s">
        <v>365</v>
      </c>
      <c r="I12" s="1" t="s">
        <v>366</v>
      </c>
      <c r="J12" s="1">
        <v>9370049656</v>
      </c>
      <c r="K12" s="1" t="s">
        <v>84</v>
      </c>
      <c r="L12" s="1" t="s">
        <v>367</v>
      </c>
      <c r="M12" s="1" t="s">
        <v>86</v>
      </c>
      <c r="N12" s="1" t="s">
        <v>163</v>
      </c>
      <c r="O12" s="1" t="s">
        <v>368</v>
      </c>
      <c r="P12" s="1" t="s">
        <v>246</v>
      </c>
      <c r="Q12" s="1">
        <v>820868112156</v>
      </c>
      <c r="R12" s="1" t="s">
        <v>362</v>
      </c>
      <c r="S12" s="1">
        <v>9175972697</v>
      </c>
      <c r="T12" s="1" t="s">
        <v>369</v>
      </c>
      <c r="U12" s="1" t="s">
        <v>370</v>
      </c>
      <c r="V12" s="1">
        <v>7263821341</v>
      </c>
      <c r="W12" s="1" t="s">
        <v>369</v>
      </c>
      <c r="X12" s="1" t="s">
        <v>371</v>
      </c>
      <c r="Y12" s="1" t="s">
        <v>326</v>
      </c>
      <c r="Z12" s="1" t="s">
        <v>96</v>
      </c>
      <c r="AA12" s="1" t="s">
        <v>371</v>
      </c>
      <c r="AB12" s="1" t="s">
        <v>326</v>
      </c>
      <c r="AC12" s="1" t="s">
        <v>96</v>
      </c>
      <c r="AD12" s="1" t="s">
        <v>99</v>
      </c>
      <c r="AE12" s="1" t="s">
        <v>99</v>
      </c>
      <c r="AF12" s="1" t="s">
        <v>372</v>
      </c>
      <c r="AG12" s="1" t="s">
        <v>373</v>
      </c>
      <c r="AH12" s="1" t="s">
        <v>150</v>
      </c>
      <c r="AI12" s="1" t="s">
        <v>106</v>
      </c>
      <c r="AJ12" s="1">
        <v>92.4</v>
      </c>
      <c r="AK12" s="1"/>
      <c r="AL12" s="1"/>
      <c r="AM12" s="1"/>
      <c r="AN12" s="1"/>
      <c r="AO12" s="1"/>
      <c r="AP12" s="1"/>
      <c r="AQ12" s="1"/>
      <c r="AR12" s="1"/>
      <c r="AS12" s="1" t="s">
        <v>374</v>
      </c>
      <c r="AT12" s="1" t="s">
        <v>375</v>
      </c>
      <c r="AU12" s="1" t="s">
        <v>376</v>
      </c>
      <c r="AV12" s="1" t="s">
        <v>256</v>
      </c>
      <c r="AW12" s="1">
        <v>92.63</v>
      </c>
      <c r="AX12" s="1"/>
      <c r="AY12" s="1" t="s">
        <v>377</v>
      </c>
      <c r="AZ12" s="1" t="s">
        <v>378</v>
      </c>
      <c r="BA12" s="1" t="s">
        <v>148</v>
      </c>
      <c r="BB12" s="1" t="s">
        <v>111</v>
      </c>
      <c r="BC12" s="1" t="s">
        <v>175</v>
      </c>
      <c r="BD12" s="1" t="s">
        <v>379</v>
      </c>
      <c r="BE12" s="1">
        <v>75.97</v>
      </c>
      <c r="BF12" s="1">
        <v>8.09</v>
      </c>
      <c r="BG12" s="1"/>
      <c r="BH12" s="1"/>
      <c r="BI12" s="1"/>
      <c r="BJ12" s="1"/>
      <c r="BK12" s="1"/>
      <c r="BL12" s="1"/>
      <c r="BM12" s="1"/>
      <c r="BN12" s="1"/>
      <c r="BO12" s="1" t="s">
        <v>380</v>
      </c>
      <c r="BP12" s="1" t="s">
        <v>381</v>
      </c>
      <c r="BQ12" s="1" t="s">
        <v>382</v>
      </c>
      <c r="BR12" s="1"/>
      <c r="BS12" s="1"/>
      <c r="BT12" s="1" t="s">
        <v>383</v>
      </c>
      <c r="BU12" s="1" t="str">
        <f>HYPERLINK("https://nconnect.nicmar.ac.in/storage/profile/6a761cd47898b.png","Download")</f>
        <v>0</v>
      </c>
      <c r="BV12" s="3"/>
      <c r="BW12" s="3"/>
    </row>
    <row r="13" spans="1:75">
      <c r="A13" s="1" t="s">
        <v>75</v>
      </c>
      <c r="B13" s="1" t="s">
        <v>76</v>
      </c>
      <c r="C13" s="1" t="s">
        <v>384</v>
      </c>
      <c r="D13" s="1" t="s">
        <v>385</v>
      </c>
      <c r="E13" s="1" t="s">
        <v>386</v>
      </c>
      <c r="F13" s="1" t="s">
        <v>387</v>
      </c>
      <c r="G13" s="1" t="s">
        <v>388</v>
      </c>
      <c r="H13" s="1" t="s">
        <v>389</v>
      </c>
      <c r="I13" s="1" t="s">
        <v>389</v>
      </c>
      <c r="J13" s="1">
        <v>9901490835</v>
      </c>
      <c r="K13" s="1" t="s">
        <v>121</v>
      </c>
      <c r="L13" s="1" t="s">
        <v>390</v>
      </c>
      <c r="M13" s="1" t="s">
        <v>86</v>
      </c>
      <c r="N13" s="1" t="s">
        <v>391</v>
      </c>
      <c r="O13" s="1" t="s">
        <v>392</v>
      </c>
      <c r="P13" s="1" t="s">
        <v>246</v>
      </c>
      <c r="Q13" s="1" t="s">
        <v>393</v>
      </c>
      <c r="R13" s="1" t="s">
        <v>394</v>
      </c>
      <c r="S13" s="1">
        <v>8105688725</v>
      </c>
      <c r="T13" s="1" t="s">
        <v>395</v>
      </c>
      <c r="U13" s="1" t="s">
        <v>396</v>
      </c>
      <c r="V13" s="1">
        <v>7676977358</v>
      </c>
      <c r="W13" s="1" t="s">
        <v>397</v>
      </c>
      <c r="X13" s="1" t="s">
        <v>398</v>
      </c>
      <c r="Y13" s="1" t="s">
        <v>399</v>
      </c>
      <c r="Z13" s="1" t="s">
        <v>400</v>
      </c>
      <c r="AA13" s="1" t="s">
        <v>398</v>
      </c>
      <c r="AB13" s="1" t="s">
        <v>399</v>
      </c>
      <c r="AC13" s="1" t="s">
        <v>400</v>
      </c>
      <c r="AD13" s="1" t="s">
        <v>99</v>
      </c>
      <c r="AE13" s="1" t="s">
        <v>99</v>
      </c>
      <c r="AF13" s="1" t="s">
        <v>401</v>
      </c>
      <c r="AG13" s="1" t="s">
        <v>402</v>
      </c>
      <c r="AH13" s="1" t="s">
        <v>106</v>
      </c>
      <c r="AI13" s="1" t="s">
        <v>403</v>
      </c>
      <c r="AJ13" s="1">
        <v>89.12</v>
      </c>
      <c r="AK13" s="1"/>
      <c r="AL13" s="1" t="s">
        <v>404</v>
      </c>
      <c r="AM13" s="1" t="s">
        <v>405</v>
      </c>
      <c r="AN13" s="1" t="s">
        <v>139</v>
      </c>
      <c r="AO13" s="1" t="s">
        <v>254</v>
      </c>
      <c r="AP13" s="1" t="s">
        <v>305</v>
      </c>
      <c r="AQ13" s="1">
        <v>86.33</v>
      </c>
      <c r="AR13" s="1"/>
      <c r="AS13" s="1"/>
      <c r="AT13" s="1"/>
      <c r="AU13" s="1"/>
      <c r="AV13" s="1"/>
      <c r="AW13" s="1"/>
      <c r="AX13" s="1"/>
      <c r="AY13" s="1" t="s">
        <v>406</v>
      </c>
      <c r="AZ13" s="1" t="s">
        <v>407</v>
      </c>
      <c r="BA13" s="1" t="s">
        <v>110</v>
      </c>
      <c r="BB13" s="1" t="s">
        <v>111</v>
      </c>
      <c r="BC13" s="1" t="s">
        <v>354</v>
      </c>
      <c r="BD13" s="1" t="s">
        <v>408</v>
      </c>
      <c r="BE13" s="1">
        <v>81.8</v>
      </c>
      <c r="BF13" s="1">
        <v>8.93</v>
      </c>
      <c r="BG13" s="1"/>
      <c r="BH13" s="1"/>
      <c r="BI13" s="1"/>
      <c r="BJ13" s="1"/>
      <c r="BK13" s="1"/>
      <c r="BL13" s="1"/>
      <c r="BM13" s="1"/>
      <c r="BN13" s="1"/>
      <c r="BO13" s="1" t="s">
        <v>409</v>
      </c>
      <c r="BP13" s="1" t="s">
        <v>410</v>
      </c>
      <c r="BQ13" s="1" t="s">
        <v>359</v>
      </c>
      <c r="BR13" s="1" t="s">
        <v>411</v>
      </c>
      <c r="BS13" s="1">
        <v>4</v>
      </c>
      <c r="BT13" s="1" t="s">
        <v>412</v>
      </c>
      <c r="BU13" s="1" t="str">
        <f>HYPERLINK("https://nconnect.nicmar.ac.in/storage/profile/6a775781845f6.png","Download")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413</v>
      </c>
      <c r="D14" s="1" t="s">
        <v>414</v>
      </c>
      <c r="E14" s="1" t="s">
        <v>415</v>
      </c>
      <c r="F14" s="1" t="s">
        <v>416</v>
      </c>
      <c r="G14" s="1" t="s">
        <v>417</v>
      </c>
      <c r="H14" s="1" t="s">
        <v>418</v>
      </c>
      <c r="I14" s="1" t="s">
        <v>418</v>
      </c>
      <c r="J14" s="1">
        <v>9673073102</v>
      </c>
      <c r="K14" s="1" t="s">
        <v>84</v>
      </c>
      <c r="L14" s="1" t="s">
        <v>419</v>
      </c>
      <c r="M14" s="1" t="s">
        <v>86</v>
      </c>
      <c r="N14" s="1" t="s">
        <v>269</v>
      </c>
      <c r="O14" s="1" t="s">
        <v>420</v>
      </c>
      <c r="P14" s="1" t="s">
        <v>126</v>
      </c>
      <c r="Q14" s="1">
        <v>410027681323</v>
      </c>
      <c r="R14" s="1" t="s">
        <v>421</v>
      </c>
      <c r="S14" s="1">
        <v>8605461132</v>
      </c>
      <c r="T14" s="1" t="s">
        <v>422</v>
      </c>
      <c r="U14" s="1" t="s">
        <v>423</v>
      </c>
      <c r="V14" s="1">
        <v>9822480303</v>
      </c>
      <c r="W14" s="1" t="s">
        <v>422</v>
      </c>
      <c r="X14" s="1" t="s">
        <v>424</v>
      </c>
      <c r="Y14" s="1" t="s">
        <v>425</v>
      </c>
      <c r="Z14" s="1" t="s">
        <v>426</v>
      </c>
      <c r="AA14" s="1" t="s">
        <v>424</v>
      </c>
      <c r="AB14" s="1" t="s">
        <v>425</v>
      </c>
      <c r="AC14" s="1" t="s">
        <v>426</v>
      </c>
      <c r="AD14" s="1" t="s">
        <v>99</v>
      </c>
      <c r="AE14" s="1" t="s">
        <v>99</v>
      </c>
      <c r="AF14" s="1" t="s">
        <v>427</v>
      </c>
      <c r="AG14" s="1" t="s">
        <v>428</v>
      </c>
      <c r="AH14" s="1" t="s">
        <v>429</v>
      </c>
      <c r="AI14" s="1" t="s">
        <v>430</v>
      </c>
      <c r="AJ14" s="1">
        <v>78.0</v>
      </c>
      <c r="AK14" s="1"/>
      <c r="AL14" s="1" t="s">
        <v>431</v>
      </c>
      <c r="AM14" s="1" t="s">
        <v>428</v>
      </c>
      <c r="AN14" s="1" t="s">
        <v>139</v>
      </c>
      <c r="AO14" s="1" t="s">
        <v>432</v>
      </c>
      <c r="AP14" s="1" t="s">
        <v>103</v>
      </c>
      <c r="AQ14" s="1">
        <v>72.0</v>
      </c>
      <c r="AR14" s="1"/>
      <c r="AS14" s="1"/>
      <c r="AT14" s="1"/>
      <c r="AU14" s="1"/>
      <c r="AV14" s="1"/>
      <c r="AW14" s="1"/>
      <c r="AX14" s="1"/>
      <c r="AY14" s="1" t="s">
        <v>433</v>
      </c>
      <c r="AZ14" s="1" t="s">
        <v>434</v>
      </c>
      <c r="BA14" s="1" t="s">
        <v>110</v>
      </c>
      <c r="BB14" s="1" t="s">
        <v>111</v>
      </c>
      <c r="BC14" s="1" t="s">
        <v>150</v>
      </c>
      <c r="BD14" s="1" t="s">
        <v>175</v>
      </c>
      <c r="BE14" s="1">
        <v>66.83</v>
      </c>
      <c r="BF14" s="1"/>
      <c r="BG14" s="1"/>
      <c r="BH14" s="1"/>
      <c r="BI14" s="1"/>
      <c r="BJ14" s="1"/>
      <c r="BK14" s="1"/>
      <c r="BL14" s="1"/>
      <c r="BM14" s="1"/>
      <c r="BN14" s="1"/>
      <c r="BO14" s="1" t="s">
        <v>435</v>
      </c>
      <c r="BP14" s="1" t="s">
        <v>436</v>
      </c>
      <c r="BQ14" s="1" t="s">
        <v>437</v>
      </c>
      <c r="BR14" s="1"/>
      <c r="BS14" s="1"/>
      <c r="BT14" s="1" t="s">
        <v>438</v>
      </c>
      <c r="BU14" s="1" t="str">
        <f>HYPERLINK("https://nconnect.nicmar.ac.in/storage/profile/6a7898fedd86c.png","Download")</f>
        <v>0</v>
      </c>
      <c r="BV14" s="3"/>
      <c r="BW14" s="3"/>
    </row>
    <row r="15" spans="1:75">
      <c r="A15" s="1" t="s">
        <v>75</v>
      </c>
      <c r="B15" s="1" t="s">
        <v>76</v>
      </c>
      <c r="C15" s="1" t="s">
        <v>439</v>
      </c>
      <c r="D15" s="1" t="s">
        <v>440</v>
      </c>
      <c r="E15" s="1" t="s">
        <v>441</v>
      </c>
      <c r="F15" s="1" t="s">
        <v>442</v>
      </c>
      <c r="G15" s="1" t="s">
        <v>443</v>
      </c>
      <c r="H15" s="1" t="s">
        <v>444</v>
      </c>
      <c r="I15" s="1" t="s">
        <v>444</v>
      </c>
      <c r="J15" s="1">
        <v>7350521741</v>
      </c>
      <c r="K15" s="1" t="s">
        <v>84</v>
      </c>
      <c r="L15" s="1" t="s">
        <v>445</v>
      </c>
      <c r="M15" s="1" t="s">
        <v>86</v>
      </c>
      <c r="N15" s="1" t="s">
        <v>321</v>
      </c>
      <c r="O15" s="1" t="s">
        <v>446</v>
      </c>
      <c r="P15" s="1" t="s">
        <v>126</v>
      </c>
      <c r="Q15" s="1">
        <v>891959965319</v>
      </c>
      <c r="R15" s="1" t="s">
        <v>441</v>
      </c>
      <c r="S15" s="1">
        <v>8830555741</v>
      </c>
      <c r="T15" s="1" t="s">
        <v>447</v>
      </c>
      <c r="U15" s="1" t="s">
        <v>448</v>
      </c>
      <c r="V15" s="1">
        <v>7499122752</v>
      </c>
      <c r="W15" s="1" t="s">
        <v>449</v>
      </c>
      <c r="X15" s="1" t="s">
        <v>450</v>
      </c>
      <c r="Y15" s="1" t="s">
        <v>251</v>
      </c>
      <c r="Z15" s="1" t="s">
        <v>96</v>
      </c>
      <c r="AA15" s="1" t="s">
        <v>451</v>
      </c>
      <c r="AB15" s="1" t="s">
        <v>98</v>
      </c>
      <c r="AC15" s="1" t="s">
        <v>96</v>
      </c>
      <c r="AD15" s="1" t="s">
        <v>99</v>
      </c>
      <c r="AE15" s="1" t="s">
        <v>99</v>
      </c>
      <c r="AF15" s="1" t="s">
        <v>452</v>
      </c>
      <c r="AG15" s="1" t="s">
        <v>373</v>
      </c>
      <c r="AH15" s="1" t="s">
        <v>304</v>
      </c>
      <c r="AI15" s="1" t="s">
        <v>453</v>
      </c>
      <c r="AJ15" s="1">
        <v>83.2</v>
      </c>
      <c r="AK15" s="1"/>
      <c r="AL15" s="1" t="s">
        <v>454</v>
      </c>
      <c r="AM15" s="1" t="s">
        <v>373</v>
      </c>
      <c r="AN15" s="1" t="s">
        <v>139</v>
      </c>
      <c r="AO15" s="1" t="s">
        <v>150</v>
      </c>
      <c r="AP15" s="1" t="s">
        <v>455</v>
      </c>
      <c r="AQ15" s="1">
        <v>60.15</v>
      </c>
      <c r="AR15" s="1"/>
      <c r="AS15" s="1"/>
      <c r="AT15" s="1"/>
      <c r="AU15" s="1"/>
      <c r="AV15" s="1"/>
      <c r="AW15" s="1"/>
      <c r="AX15" s="1"/>
      <c r="AY15" s="1" t="s">
        <v>456</v>
      </c>
      <c r="AZ15" s="1" t="s">
        <v>457</v>
      </c>
      <c r="BA15" s="1" t="s">
        <v>110</v>
      </c>
      <c r="BB15" s="1" t="s">
        <v>111</v>
      </c>
      <c r="BC15" s="1" t="s">
        <v>376</v>
      </c>
      <c r="BD15" s="1" t="s">
        <v>458</v>
      </c>
      <c r="BE15" s="1">
        <v>64.2</v>
      </c>
      <c r="BF15" s="1">
        <v>7.17</v>
      </c>
      <c r="BG15" s="1"/>
      <c r="BH15" s="1"/>
      <c r="BI15" s="1"/>
      <c r="BJ15" s="1"/>
      <c r="BK15" s="1"/>
      <c r="BL15" s="1"/>
      <c r="BM15" s="1"/>
      <c r="BN15" s="1"/>
      <c r="BO15" s="1" t="s">
        <v>459</v>
      </c>
      <c r="BP15" s="1" t="s">
        <v>460</v>
      </c>
      <c r="BQ15" s="1" t="s">
        <v>153</v>
      </c>
      <c r="BR15" s="1"/>
      <c r="BS15" s="1"/>
      <c r="BT15" s="1"/>
      <c r="BU15" s="1" t="str">
        <f>HYPERLINK("https://nconnect.nicmar.ac.in/storage/profile/6a784bfc39662.png","Download")</f>
        <v>0</v>
      </c>
      <c r="BV15" s="3"/>
      <c r="BW15" s="3"/>
    </row>
    <row r="16" spans="1:75">
      <c r="A16" s="1" t="s">
        <v>75</v>
      </c>
      <c r="B16" s="1" t="s">
        <v>76</v>
      </c>
      <c r="C16" s="1" t="s">
        <v>461</v>
      </c>
      <c r="D16" s="1" t="s">
        <v>462</v>
      </c>
      <c r="E16" s="1"/>
      <c r="F16" s="1" t="s">
        <v>463</v>
      </c>
      <c r="G16" s="1" t="s">
        <v>464</v>
      </c>
      <c r="H16" s="1" t="s">
        <v>465</v>
      </c>
      <c r="I16" s="1" t="s">
        <v>465</v>
      </c>
      <c r="J16" s="1">
        <v>8466906759</v>
      </c>
      <c r="K16" s="1" t="s">
        <v>84</v>
      </c>
      <c r="L16" s="1" t="s">
        <v>466</v>
      </c>
      <c r="M16" s="1" t="s">
        <v>86</v>
      </c>
      <c r="N16" s="1" t="s">
        <v>467</v>
      </c>
      <c r="O16" s="1" t="s">
        <v>468</v>
      </c>
      <c r="P16" s="1" t="s">
        <v>89</v>
      </c>
      <c r="Q16" s="1">
        <v>532157386920</v>
      </c>
      <c r="R16" s="1" t="s">
        <v>469</v>
      </c>
      <c r="S16" s="1">
        <v>9618119559</v>
      </c>
      <c r="T16" s="1" t="s">
        <v>91</v>
      </c>
      <c r="U16" s="1" t="s">
        <v>470</v>
      </c>
      <c r="V16" s="1">
        <v>9618119559</v>
      </c>
      <c r="W16" s="1" t="s">
        <v>193</v>
      </c>
      <c r="X16" s="1" t="s">
        <v>471</v>
      </c>
      <c r="Y16" s="1" t="s">
        <v>472</v>
      </c>
      <c r="Z16" s="1" t="s">
        <v>473</v>
      </c>
      <c r="AA16" s="1" t="s">
        <v>474</v>
      </c>
      <c r="AB16" s="1" t="s">
        <v>472</v>
      </c>
      <c r="AC16" s="1" t="s">
        <v>473</v>
      </c>
      <c r="AD16" s="1" t="s">
        <v>99</v>
      </c>
      <c r="AE16" s="1" t="s">
        <v>99</v>
      </c>
      <c r="AF16" s="1" t="s">
        <v>475</v>
      </c>
      <c r="AG16" s="1" t="s">
        <v>476</v>
      </c>
      <c r="AH16" s="1" t="s">
        <v>106</v>
      </c>
      <c r="AI16" s="1" t="s">
        <v>403</v>
      </c>
      <c r="AJ16" s="1">
        <v>83.0</v>
      </c>
      <c r="AK16" s="1">
        <v>8.3</v>
      </c>
      <c r="AL16" s="1"/>
      <c r="AM16" s="1"/>
      <c r="AN16" s="1"/>
      <c r="AO16" s="1"/>
      <c r="AP16" s="1"/>
      <c r="AQ16" s="1"/>
      <c r="AR16" s="1"/>
      <c r="AS16" s="1" t="s">
        <v>477</v>
      </c>
      <c r="AT16" s="1" t="s">
        <v>478</v>
      </c>
      <c r="AU16" s="1" t="s">
        <v>254</v>
      </c>
      <c r="AV16" s="1" t="s">
        <v>479</v>
      </c>
      <c r="AW16" s="1">
        <v>85.51</v>
      </c>
      <c r="AX16" s="1"/>
      <c r="AY16" s="1" t="s">
        <v>480</v>
      </c>
      <c r="AZ16" s="1" t="s">
        <v>481</v>
      </c>
      <c r="BA16" s="1" t="s">
        <v>148</v>
      </c>
      <c r="BB16" s="1" t="s">
        <v>111</v>
      </c>
      <c r="BC16" s="1" t="s">
        <v>482</v>
      </c>
      <c r="BD16" s="1" t="s">
        <v>483</v>
      </c>
      <c r="BE16" s="1">
        <v>69.7</v>
      </c>
      <c r="BF16" s="1">
        <v>7.72</v>
      </c>
      <c r="BG16" s="1"/>
      <c r="BH16" s="1"/>
      <c r="BI16" s="1"/>
      <c r="BJ16" s="1"/>
      <c r="BK16" s="1"/>
      <c r="BL16" s="1"/>
      <c r="BM16" s="1"/>
      <c r="BN16" s="1"/>
      <c r="BO16" s="1" t="s">
        <v>484</v>
      </c>
      <c r="BP16" s="1" t="s">
        <v>485</v>
      </c>
      <c r="BQ16" s="1" t="s">
        <v>486</v>
      </c>
      <c r="BR16" s="1" t="s">
        <v>487</v>
      </c>
      <c r="BS16" s="1">
        <v>106</v>
      </c>
      <c r="BT16" s="1"/>
      <c r="BU16" s="1" t="str">
        <f>HYPERLINK("https://nconnect.nicmar.ac.in/storage/profile/6a7756d9c95a3.png","Download")</f>
        <v>0</v>
      </c>
      <c r="BV16" s="3"/>
      <c r="BW16" s="3"/>
    </row>
    <row r="17" spans="1:75">
      <c r="A17" s="1" t="s">
        <v>75</v>
      </c>
      <c r="B17" s="1" t="s">
        <v>76</v>
      </c>
      <c r="C17" s="1" t="s">
        <v>488</v>
      </c>
      <c r="D17" s="1" t="s">
        <v>489</v>
      </c>
      <c r="E17" s="1" t="s">
        <v>289</v>
      </c>
      <c r="F17" s="1" t="s">
        <v>490</v>
      </c>
      <c r="G17" s="1" t="s">
        <v>491</v>
      </c>
      <c r="H17" s="1" t="s">
        <v>492</v>
      </c>
      <c r="I17" s="1" t="s">
        <v>492</v>
      </c>
      <c r="J17" s="1">
        <v>8483911332</v>
      </c>
      <c r="K17" s="1" t="s">
        <v>84</v>
      </c>
      <c r="L17" s="1" t="s">
        <v>162</v>
      </c>
      <c r="M17" s="1" t="s">
        <v>86</v>
      </c>
      <c r="N17" s="1" t="s">
        <v>493</v>
      </c>
      <c r="O17" s="1" t="s">
        <v>494</v>
      </c>
      <c r="P17" s="1" t="s">
        <v>126</v>
      </c>
      <c r="Q17" s="1">
        <v>204564860073</v>
      </c>
      <c r="R17" s="1" t="s">
        <v>289</v>
      </c>
      <c r="S17" s="1">
        <v>8378866743</v>
      </c>
      <c r="T17" s="1" t="s">
        <v>91</v>
      </c>
      <c r="U17" s="1" t="s">
        <v>495</v>
      </c>
      <c r="V17" s="1">
        <v>8793644133</v>
      </c>
      <c r="W17" s="1" t="s">
        <v>496</v>
      </c>
      <c r="X17" s="1" t="s">
        <v>497</v>
      </c>
      <c r="Y17" s="1" t="s">
        <v>498</v>
      </c>
      <c r="Z17" s="1" t="s">
        <v>96</v>
      </c>
      <c r="AA17" s="1" t="s">
        <v>497</v>
      </c>
      <c r="AB17" s="1" t="s">
        <v>498</v>
      </c>
      <c r="AC17" s="1" t="s">
        <v>96</v>
      </c>
      <c r="AD17" s="1" t="s">
        <v>99</v>
      </c>
      <c r="AE17" s="1" t="s">
        <v>99</v>
      </c>
      <c r="AF17" s="1" t="s">
        <v>499</v>
      </c>
      <c r="AG17" s="1" t="s">
        <v>500</v>
      </c>
      <c r="AH17" s="1" t="s">
        <v>150</v>
      </c>
      <c r="AI17" s="1" t="s">
        <v>171</v>
      </c>
      <c r="AJ17" s="1">
        <v>79</v>
      </c>
      <c r="AK17" s="1"/>
      <c r="AL17" s="1"/>
      <c r="AM17" s="1"/>
      <c r="AN17" s="1"/>
      <c r="AO17" s="1"/>
      <c r="AP17" s="1"/>
      <c r="AQ17" s="1"/>
      <c r="AR17" s="1"/>
      <c r="AS17" s="1" t="s">
        <v>501</v>
      </c>
      <c r="AT17" s="1" t="s">
        <v>502</v>
      </c>
      <c r="AU17" s="1" t="s">
        <v>376</v>
      </c>
      <c r="AV17" s="1" t="s">
        <v>503</v>
      </c>
      <c r="AW17" s="1">
        <v>86.47</v>
      </c>
      <c r="AX17" s="1"/>
      <c r="AY17" s="1" t="s">
        <v>377</v>
      </c>
      <c r="AZ17" s="1" t="s">
        <v>504</v>
      </c>
      <c r="BA17" s="1" t="s">
        <v>148</v>
      </c>
      <c r="BB17" s="1" t="s">
        <v>111</v>
      </c>
      <c r="BC17" s="1" t="s">
        <v>505</v>
      </c>
      <c r="BD17" s="1" t="s">
        <v>408</v>
      </c>
      <c r="BE17" s="1">
        <v>64.6</v>
      </c>
      <c r="BF17" s="1">
        <v>6.96</v>
      </c>
      <c r="BG17" s="1"/>
      <c r="BH17" s="1"/>
      <c r="BI17" s="1"/>
      <c r="BJ17" s="1"/>
      <c r="BK17" s="1"/>
      <c r="BL17" s="1"/>
      <c r="BM17" s="1"/>
      <c r="BN17" s="1"/>
      <c r="BO17" s="1" t="s">
        <v>506</v>
      </c>
      <c r="BP17" s="1" t="s">
        <v>507</v>
      </c>
      <c r="BQ17" s="1" t="s">
        <v>508</v>
      </c>
      <c r="BR17" s="1" t="s">
        <v>509</v>
      </c>
      <c r="BS17" s="1">
        <v>5</v>
      </c>
      <c r="BT17" s="1" t="s">
        <v>510</v>
      </c>
      <c r="BU17" s="1" t="str">
        <f>HYPERLINK("https://nconnect.nicmar.ac.in/storage/profile/6a7a255d2c7c9.png","Download")</f>
        <v>0</v>
      </c>
      <c r="BV17" s="3"/>
      <c r="BW17" s="3"/>
    </row>
    <row r="18" spans="1:75">
      <c r="A18" s="1" t="s">
        <v>75</v>
      </c>
      <c r="B18" s="1" t="s">
        <v>76</v>
      </c>
      <c r="C18" s="1" t="s">
        <v>511</v>
      </c>
      <c r="D18" s="1" t="s">
        <v>512</v>
      </c>
      <c r="E18" s="1" t="s">
        <v>513</v>
      </c>
      <c r="F18" s="1" t="s">
        <v>514</v>
      </c>
      <c r="G18" s="1" t="s">
        <v>515</v>
      </c>
      <c r="H18" s="1" t="s">
        <v>516</v>
      </c>
      <c r="I18" s="1" t="s">
        <v>516</v>
      </c>
      <c r="J18" s="1">
        <v>7447238137</v>
      </c>
      <c r="K18" s="1" t="s">
        <v>84</v>
      </c>
      <c r="L18" s="1" t="s">
        <v>517</v>
      </c>
      <c r="M18" s="1" t="s">
        <v>86</v>
      </c>
      <c r="N18" s="1" t="s">
        <v>321</v>
      </c>
      <c r="O18" s="1" t="s">
        <v>518</v>
      </c>
      <c r="P18" s="1" t="s">
        <v>126</v>
      </c>
      <c r="Q18" s="1">
        <v>810109280467</v>
      </c>
      <c r="R18" s="1" t="s">
        <v>519</v>
      </c>
      <c r="S18" s="1">
        <v>8698138581</v>
      </c>
      <c r="T18" s="1" t="s">
        <v>520</v>
      </c>
      <c r="U18" s="1" t="s">
        <v>521</v>
      </c>
      <c r="V18" s="1">
        <v>7709078351</v>
      </c>
      <c r="W18" s="1" t="s">
        <v>93</v>
      </c>
      <c r="X18" s="1" t="s">
        <v>522</v>
      </c>
      <c r="Y18" s="1" t="s">
        <v>498</v>
      </c>
      <c r="Z18" s="1" t="s">
        <v>96</v>
      </c>
      <c r="AA18" s="1" t="s">
        <v>522</v>
      </c>
      <c r="AB18" s="1" t="s">
        <v>498</v>
      </c>
      <c r="AC18" s="1" t="s">
        <v>96</v>
      </c>
      <c r="AD18" s="1" t="s">
        <v>99</v>
      </c>
      <c r="AE18" s="1" t="s">
        <v>99</v>
      </c>
      <c r="AF18" s="1" t="s">
        <v>523</v>
      </c>
      <c r="AG18" s="1" t="s">
        <v>524</v>
      </c>
      <c r="AH18" s="1" t="s">
        <v>102</v>
      </c>
      <c r="AI18" s="1" t="s">
        <v>103</v>
      </c>
      <c r="AJ18" s="1">
        <v>84.0</v>
      </c>
      <c r="AK18" s="1"/>
      <c r="AL18" s="1" t="s">
        <v>525</v>
      </c>
      <c r="AM18" s="1" t="s">
        <v>524</v>
      </c>
      <c r="AN18" s="1" t="s">
        <v>139</v>
      </c>
      <c r="AO18" s="1" t="s">
        <v>106</v>
      </c>
      <c r="AP18" s="1" t="s">
        <v>199</v>
      </c>
      <c r="AQ18" s="1">
        <v>70.15</v>
      </c>
      <c r="AR18" s="1"/>
      <c r="AS18" s="1"/>
      <c r="AT18" s="1"/>
      <c r="AU18" s="1"/>
      <c r="AV18" s="1"/>
      <c r="AW18" s="1"/>
      <c r="AX18" s="1"/>
      <c r="AY18" s="1" t="s">
        <v>526</v>
      </c>
      <c r="AZ18" s="1" t="s">
        <v>527</v>
      </c>
      <c r="BA18" s="1" t="s">
        <v>148</v>
      </c>
      <c r="BB18" s="1" t="s">
        <v>111</v>
      </c>
      <c r="BC18" s="1" t="s">
        <v>528</v>
      </c>
      <c r="BD18" s="1" t="s">
        <v>529</v>
      </c>
      <c r="BE18" s="1">
        <v>76.3</v>
      </c>
      <c r="BF18" s="1">
        <v>8.13</v>
      </c>
      <c r="BG18" s="1"/>
      <c r="BH18" s="1"/>
      <c r="BI18" s="1"/>
      <c r="BJ18" s="1"/>
      <c r="BK18" s="1"/>
      <c r="BL18" s="1"/>
      <c r="BM18" s="1"/>
      <c r="BN18" s="1"/>
      <c r="BO18" s="1" t="s">
        <v>114</v>
      </c>
      <c r="BP18" s="1" t="s">
        <v>530</v>
      </c>
      <c r="BQ18" s="1" t="s">
        <v>531</v>
      </c>
      <c r="BR18" s="1" t="s">
        <v>532</v>
      </c>
      <c r="BS18" s="1">
        <v>25</v>
      </c>
      <c r="BT18" s="1"/>
      <c r="BU18" s="1" t="str">
        <f>HYPERLINK("https://nconnect.nicmar.ac.in/storage/profile/6a78ada4397c1.png","Download")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533</v>
      </c>
      <c r="D19" s="1" t="s">
        <v>534</v>
      </c>
      <c r="E19" s="1" t="s">
        <v>535</v>
      </c>
      <c r="F19" s="1" t="s">
        <v>536</v>
      </c>
      <c r="G19" s="1" t="s">
        <v>537</v>
      </c>
      <c r="H19" s="1" t="s">
        <v>538</v>
      </c>
      <c r="I19" s="1" t="s">
        <v>538</v>
      </c>
      <c r="J19" s="1">
        <v>8149689807</v>
      </c>
      <c r="K19" s="1" t="s">
        <v>84</v>
      </c>
      <c r="L19" s="1" t="s">
        <v>539</v>
      </c>
      <c r="M19" s="1" t="s">
        <v>86</v>
      </c>
      <c r="N19" s="1" t="s">
        <v>295</v>
      </c>
      <c r="O19" s="1" t="s">
        <v>540</v>
      </c>
      <c r="P19" s="1" t="s">
        <v>246</v>
      </c>
      <c r="Q19" s="1">
        <v>730785537404</v>
      </c>
      <c r="R19" s="1" t="s">
        <v>535</v>
      </c>
      <c r="S19" s="1">
        <v>9421321402</v>
      </c>
      <c r="T19" s="1" t="s">
        <v>541</v>
      </c>
      <c r="U19" s="1" t="s">
        <v>542</v>
      </c>
      <c r="V19" s="1">
        <v>7447676580</v>
      </c>
      <c r="W19" s="1" t="s">
        <v>193</v>
      </c>
      <c r="X19" s="1" t="s">
        <v>543</v>
      </c>
      <c r="Y19" s="1" t="s">
        <v>95</v>
      </c>
      <c r="Z19" s="1" t="s">
        <v>96</v>
      </c>
      <c r="AA19" s="1" t="s">
        <v>544</v>
      </c>
      <c r="AB19" s="1" t="s">
        <v>98</v>
      </c>
      <c r="AC19" s="1" t="s">
        <v>96</v>
      </c>
      <c r="AD19" s="1" t="s">
        <v>99</v>
      </c>
      <c r="AE19" s="1" t="s">
        <v>99</v>
      </c>
      <c r="AF19" s="1" t="s">
        <v>545</v>
      </c>
      <c r="AG19" s="1" t="s">
        <v>546</v>
      </c>
      <c r="AH19" s="1" t="s">
        <v>547</v>
      </c>
      <c r="AI19" s="1" t="s">
        <v>548</v>
      </c>
      <c r="AJ19" s="1">
        <v>83.4</v>
      </c>
      <c r="AK19" s="1"/>
      <c r="AL19" s="1" t="s">
        <v>549</v>
      </c>
      <c r="AM19" s="1" t="s">
        <v>546</v>
      </c>
      <c r="AN19" s="1" t="s">
        <v>550</v>
      </c>
      <c r="AO19" s="1" t="s">
        <v>429</v>
      </c>
      <c r="AP19" s="1" t="s">
        <v>551</v>
      </c>
      <c r="AQ19" s="1">
        <v>53.54</v>
      </c>
      <c r="AR19" s="1"/>
      <c r="AS19" s="1" t="s">
        <v>142</v>
      </c>
      <c r="AT19" s="1" t="s">
        <v>552</v>
      </c>
      <c r="AU19" s="1" t="s">
        <v>432</v>
      </c>
      <c r="AV19" s="1" t="s">
        <v>106</v>
      </c>
      <c r="AW19" s="1">
        <v>75.82</v>
      </c>
      <c r="AX19" s="1"/>
      <c r="AY19" s="1" t="s">
        <v>108</v>
      </c>
      <c r="AZ19" s="1" t="s">
        <v>553</v>
      </c>
      <c r="BA19" s="1" t="s">
        <v>110</v>
      </c>
      <c r="BB19" s="1" t="s">
        <v>111</v>
      </c>
      <c r="BC19" s="1" t="s">
        <v>376</v>
      </c>
      <c r="BD19" s="1" t="s">
        <v>554</v>
      </c>
      <c r="BE19" s="1">
        <v>58</v>
      </c>
      <c r="BF19" s="1">
        <v>7.6</v>
      </c>
      <c r="BG19" s="1"/>
      <c r="BH19" s="1"/>
      <c r="BI19" s="1"/>
      <c r="BJ19" s="1"/>
      <c r="BK19" s="1"/>
      <c r="BL19" s="1"/>
      <c r="BM19" s="1"/>
      <c r="BN19" s="1"/>
      <c r="BO19" s="1" t="s">
        <v>114</v>
      </c>
      <c r="BP19" s="1"/>
      <c r="BQ19" s="1"/>
      <c r="BR19" s="1" t="s">
        <v>555</v>
      </c>
      <c r="BS19" s="1">
        <v>57</v>
      </c>
      <c r="BT19" s="1" t="s">
        <v>556</v>
      </c>
      <c r="BU19" s="1" t="str">
        <f>HYPERLINK("https://nconnect.nicmar.ac.in/storage/profile/6a774f476974f.png","Download")</f>
        <v>0</v>
      </c>
      <c r="BV19" s="3"/>
      <c r="BW19" s="3"/>
    </row>
    <row r="20" spans="1:75">
      <c r="A20" s="1" t="s">
        <v>75</v>
      </c>
      <c r="B20" s="1" t="s">
        <v>76</v>
      </c>
      <c r="C20" s="1" t="s">
        <v>557</v>
      </c>
      <c r="D20" s="1" t="s">
        <v>558</v>
      </c>
      <c r="E20" s="1" t="s">
        <v>559</v>
      </c>
      <c r="F20" s="1" t="s">
        <v>560</v>
      </c>
      <c r="G20" s="1" t="s">
        <v>561</v>
      </c>
      <c r="H20" s="1" t="s">
        <v>562</v>
      </c>
      <c r="I20" s="1" t="s">
        <v>563</v>
      </c>
      <c r="J20" s="1">
        <v>9137961422</v>
      </c>
      <c r="K20" s="1" t="s">
        <v>121</v>
      </c>
      <c r="L20" s="1" t="s">
        <v>564</v>
      </c>
      <c r="M20" s="1" t="s">
        <v>86</v>
      </c>
      <c r="N20" s="1" t="s">
        <v>565</v>
      </c>
      <c r="O20" s="1" t="s">
        <v>566</v>
      </c>
      <c r="P20" s="1" t="s">
        <v>246</v>
      </c>
      <c r="Q20" s="1">
        <v>631214712946</v>
      </c>
      <c r="R20" s="1" t="s">
        <v>559</v>
      </c>
      <c r="S20" s="1">
        <v>8693022201</v>
      </c>
      <c r="T20" s="1" t="s">
        <v>567</v>
      </c>
      <c r="U20" s="1" t="s">
        <v>568</v>
      </c>
      <c r="V20" s="1">
        <v>9930794861</v>
      </c>
      <c r="W20" s="1" t="s">
        <v>569</v>
      </c>
      <c r="X20" s="1" t="s">
        <v>570</v>
      </c>
      <c r="Y20" s="1" t="s">
        <v>571</v>
      </c>
      <c r="Z20" s="1" t="s">
        <v>96</v>
      </c>
      <c r="AA20" s="1" t="s">
        <v>570</v>
      </c>
      <c r="AB20" s="1" t="s">
        <v>571</v>
      </c>
      <c r="AC20" s="1" t="s">
        <v>96</v>
      </c>
      <c r="AD20" s="1" t="s">
        <v>99</v>
      </c>
      <c r="AE20" s="1" t="s">
        <v>99</v>
      </c>
      <c r="AF20" s="1" t="s">
        <v>572</v>
      </c>
      <c r="AG20" s="1" t="s">
        <v>573</v>
      </c>
      <c r="AH20" s="1" t="s">
        <v>106</v>
      </c>
      <c r="AI20" s="1" t="s">
        <v>199</v>
      </c>
      <c r="AJ20" s="1">
        <v>78.2</v>
      </c>
      <c r="AK20" s="1"/>
      <c r="AL20" s="1"/>
      <c r="AM20" s="1"/>
      <c r="AN20" s="1"/>
      <c r="AO20" s="1"/>
      <c r="AP20" s="1"/>
      <c r="AQ20" s="1"/>
      <c r="AR20" s="1"/>
      <c r="AS20" s="1" t="s">
        <v>142</v>
      </c>
      <c r="AT20" s="1" t="s">
        <v>574</v>
      </c>
      <c r="AU20" s="1" t="s">
        <v>254</v>
      </c>
      <c r="AV20" s="1" t="s">
        <v>554</v>
      </c>
      <c r="AW20" s="1">
        <v>82.28</v>
      </c>
      <c r="AX20" s="1"/>
      <c r="AY20" s="1" t="s">
        <v>575</v>
      </c>
      <c r="AZ20" s="1" t="s">
        <v>576</v>
      </c>
      <c r="BA20" s="1" t="s">
        <v>110</v>
      </c>
      <c r="BB20" s="1" t="s">
        <v>111</v>
      </c>
      <c r="BC20" s="1" t="s">
        <v>503</v>
      </c>
      <c r="BD20" s="1" t="s">
        <v>408</v>
      </c>
      <c r="BE20" s="1">
        <v>61.83</v>
      </c>
      <c r="BF20" s="1">
        <v>6.88</v>
      </c>
      <c r="BG20" s="1"/>
      <c r="BH20" s="1"/>
      <c r="BI20" s="1"/>
      <c r="BJ20" s="1"/>
      <c r="BK20" s="1"/>
      <c r="BL20" s="1"/>
      <c r="BM20" s="1"/>
      <c r="BN20" s="1"/>
      <c r="BO20" s="1" t="s">
        <v>577</v>
      </c>
      <c r="BP20" s="1" t="s">
        <v>578</v>
      </c>
      <c r="BQ20" s="1" t="s">
        <v>235</v>
      </c>
      <c r="BR20" s="1"/>
      <c r="BS20" s="1"/>
      <c r="BT20" s="1" t="s">
        <v>579</v>
      </c>
      <c r="BU20" s="1" t="str">
        <f>HYPERLINK("https://nconnect.nicmar.ac.in/storage/profile/6a771359eb538.png","Download")</f>
        <v>0</v>
      </c>
      <c r="BV20" s="3"/>
      <c r="BW20" s="3"/>
    </row>
    <row r="21" spans="1:75">
      <c r="A21" s="1" t="s">
        <v>75</v>
      </c>
      <c r="B21" s="1" t="s">
        <v>76</v>
      </c>
      <c r="C21" s="1" t="s">
        <v>580</v>
      </c>
      <c r="D21" s="1" t="s">
        <v>581</v>
      </c>
      <c r="E21" s="1" t="s">
        <v>582</v>
      </c>
      <c r="F21" s="1" t="s">
        <v>583</v>
      </c>
      <c r="G21" s="1" t="s">
        <v>584</v>
      </c>
      <c r="H21" s="1" t="s">
        <v>585</v>
      </c>
      <c r="I21" s="1" t="s">
        <v>585</v>
      </c>
      <c r="J21" s="1">
        <v>7410122253</v>
      </c>
      <c r="K21" s="1" t="s">
        <v>84</v>
      </c>
      <c r="L21" s="1" t="s">
        <v>586</v>
      </c>
      <c r="M21" s="1" t="s">
        <v>86</v>
      </c>
      <c r="N21" s="1" t="s">
        <v>587</v>
      </c>
      <c r="O21" s="1" t="s">
        <v>588</v>
      </c>
      <c r="P21" s="1" t="s">
        <v>89</v>
      </c>
      <c r="Q21" s="1">
        <v>207380438439</v>
      </c>
      <c r="R21" s="1" t="s">
        <v>582</v>
      </c>
      <c r="S21" s="1">
        <v>9226367212</v>
      </c>
      <c r="T21" s="1" t="s">
        <v>422</v>
      </c>
      <c r="U21" s="1" t="s">
        <v>589</v>
      </c>
      <c r="V21" s="1">
        <v>9168998134</v>
      </c>
      <c r="W21" s="1" t="s">
        <v>130</v>
      </c>
      <c r="X21" s="1" t="s">
        <v>590</v>
      </c>
      <c r="Y21" s="1" t="s">
        <v>132</v>
      </c>
      <c r="Z21" s="1" t="s">
        <v>96</v>
      </c>
      <c r="AA21" s="1" t="s">
        <v>590</v>
      </c>
      <c r="AB21" s="1" t="s">
        <v>132</v>
      </c>
      <c r="AC21" s="1" t="s">
        <v>96</v>
      </c>
      <c r="AD21" s="1" t="s">
        <v>99</v>
      </c>
      <c r="AE21" s="1" t="s">
        <v>99</v>
      </c>
      <c r="AF21" s="1" t="s">
        <v>591</v>
      </c>
      <c r="AG21" s="1" t="s">
        <v>592</v>
      </c>
      <c r="AH21" s="1" t="s">
        <v>150</v>
      </c>
      <c r="AI21" s="1" t="s">
        <v>171</v>
      </c>
      <c r="AJ21" s="1">
        <v>74</v>
      </c>
      <c r="AK21" s="1"/>
      <c r="AL21" s="1" t="s">
        <v>593</v>
      </c>
      <c r="AM21" s="1" t="s">
        <v>594</v>
      </c>
      <c r="AN21" s="1" t="s">
        <v>139</v>
      </c>
      <c r="AO21" s="1" t="s">
        <v>254</v>
      </c>
      <c r="AP21" s="1" t="s">
        <v>595</v>
      </c>
      <c r="AQ21" s="1">
        <v>60.62</v>
      </c>
      <c r="AR21" s="1"/>
      <c r="AS21" s="1"/>
      <c r="AT21" s="1"/>
      <c r="AU21" s="1"/>
      <c r="AV21" s="1"/>
      <c r="AW21" s="1"/>
      <c r="AX21" s="1"/>
      <c r="AY21" s="1" t="s">
        <v>575</v>
      </c>
      <c r="AZ21" s="1" t="s">
        <v>596</v>
      </c>
      <c r="BA21" s="1" t="s">
        <v>110</v>
      </c>
      <c r="BB21" s="1" t="s">
        <v>111</v>
      </c>
      <c r="BC21" s="1" t="s">
        <v>255</v>
      </c>
      <c r="BD21" s="1" t="s">
        <v>232</v>
      </c>
      <c r="BE21" s="1">
        <v>71.75</v>
      </c>
      <c r="BF21" s="1"/>
      <c r="BG21" s="1"/>
      <c r="BH21" s="1"/>
      <c r="BI21" s="1"/>
      <c r="BJ21" s="1"/>
      <c r="BK21" s="1"/>
      <c r="BL21" s="1"/>
      <c r="BM21" s="1"/>
      <c r="BN21" s="1"/>
      <c r="BO21" s="1" t="s">
        <v>597</v>
      </c>
      <c r="BP21" s="1" t="s">
        <v>598</v>
      </c>
      <c r="BQ21" s="1" t="s">
        <v>599</v>
      </c>
      <c r="BR21" s="1"/>
      <c r="BS21" s="1"/>
      <c r="BT21" s="1"/>
      <c r="BU21" s="1" t="str">
        <f>HYPERLINK("https://nconnect.nicmar.ac.in/storage/profile/6a89812eae88b.png","Download")</f>
        <v>0</v>
      </c>
      <c r="BV21" s="3"/>
      <c r="BW21" s="3"/>
    </row>
    <row r="22" spans="1:75">
      <c r="A22" s="1" t="s">
        <v>75</v>
      </c>
      <c r="B22" s="1" t="s">
        <v>76</v>
      </c>
      <c r="C22" s="1" t="s">
        <v>600</v>
      </c>
      <c r="D22" s="1" t="s">
        <v>601</v>
      </c>
      <c r="E22" s="1" t="s">
        <v>602</v>
      </c>
      <c r="F22" s="1" t="s">
        <v>603</v>
      </c>
      <c r="G22" s="1" t="s">
        <v>604</v>
      </c>
      <c r="H22" s="1" t="s">
        <v>605</v>
      </c>
      <c r="I22" s="1" t="s">
        <v>605</v>
      </c>
      <c r="J22" s="1">
        <v>8551880590</v>
      </c>
      <c r="K22" s="1" t="s">
        <v>121</v>
      </c>
      <c r="L22" s="1" t="s">
        <v>606</v>
      </c>
      <c r="M22" s="1" t="s">
        <v>86</v>
      </c>
      <c r="N22" s="1" t="s">
        <v>344</v>
      </c>
      <c r="O22" s="1" t="s">
        <v>607</v>
      </c>
      <c r="P22" s="1" t="s">
        <v>126</v>
      </c>
      <c r="Q22" s="1">
        <v>359187162612</v>
      </c>
      <c r="R22" s="1" t="s">
        <v>602</v>
      </c>
      <c r="S22" s="1">
        <v>8390063379</v>
      </c>
      <c r="T22" s="1" t="s">
        <v>608</v>
      </c>
      <c r="U22" s="1" t="s">
        <v>609</v>
      </c>
      <c r="V22" s="1">
        <v>9158459078</v>
      </c>
      <c r="W22" s="1" t="s">
        <v>93</v>
      </c>
      <c r="X22" s="1" t="s">
        <v>610</v>
      </c>
      <c r="Y22" s="1" t="s">
        <v>611</v>
      </c>
      <c r="Z22" s="1" t="s">
        <v>96</v>
      </c>
      <c r="AA22" s="1" t="s">
        <v>610</v>
      </c>
      <c r="AB22" s="1" t="s">
        <v>611</v>
      </c>
      <c r="AC22" s="1" t="s">
        <v>96</v>
      </c>
      <c r="AD22" s="1" t="s">
        <v>99</v>
      </c>
      <c r="AE22" s="1" t="s">
        <v>99</v>
      </c>
      <c r="AF22" s="1" t="s">
        <v>612</v>
      </c>
      <c r="AG22" s="1" t="s">
        <v>613</v>
      </c>
      <c r="AH22" s="1" t="s">
        <v>614</v>
      </c>
      <c r="AI22" s="1" t="s">
        <v>106</v>
      </c>
      <c r="AJ22" s="1">
        <v>97</v>
      </c>
      <c r="AK22" s="1"/>
      <c r="AL22" s="1" t="s">
        <v>615</v>
      </c>
      <c r="AM22" s="1" t="s">
        <v>616</v>
      </c>
      <c r="AN22" s="1" t="s">
        <v>227</v>
      </c>
      <c r="AO22" s="1" t="s">
        <v>202</v>
      </c>
      <c r="AP22" s="1" t="s">
        <v>277</v>
      </c>
      <c r="AQ22" s="1">
        <v>76.77</v>
      </c>
      <c r="AR22" s="1"/>
      <c r="AS22" s="1" t="s">
        <v>142</v>
      </c>
      <c r="AT22" s="1" t="s">
        <v>617</v>
      </c>
      <c r="AU22" s="1" t="s">
        <v>618</v>
      </c>
      <c r="AV22" s="1" t="s">
        <v>619</v>
      </c>
      <c r="AW22" s="1">
        <v>85.89</v>
      </c>
      <c r="AX22" s="1"/>
      <c r="AY22" s="1" t="s">
        <v>620</v>
      </c>
      <c r="AZ22" s="1" t="s">
        <v>621</v>
      </c>
      <c r="BA22" s="1" t="s">
        <v>148</v>
      </c>
      <c r="BB22" s="1" t="s">
        <v>111</v>
      </c>
      <c r="BC22" s="1" t="s">
        <v>622</v>
      </c>
      <c r="BD22" s="1" t="s">
        <v>408</v>
      </c>
      <c r="BE22" s="1">
        <v>76.1</v>
      </c>
      <c r="BF22" s="1">
        <v>8.36</v>
      </c>
      <c r="BG22" s="1"/>
      <c r="BH22" s="1"/>
      <c r="BI22" s="1"/>
      <c r="BJ22" s="1"/>
      <c r="BK22" s="1"/>
      <c r="BL22" s="1"/>
      <c r="BM22" s="1"/>
      <c r="BN22" s="1"/>
      <c r="BO22" s="1" t="s">
        <v>623</v>
      </c>
      <c r="BP22" s="1" t="s">
        <v>624</v>
      </c>
      <c r="BQ22" s="1" t="s">
        <v>508</v>
      </c>
      <c r="BR22" s="1" t="s">
        <v>625</v>
      </c>
      <c r="BS22" s="1">
        <v>25</v>
      </c>
      <c r="BT22" s="1"/>
      <c r="BU22" s="1" t="str">
        <f>HYPERLINK("https://nconnect.nicmar.ac.in/storage/profile/6a78839a0f588.png","Download")</f>
        <v>0</v>
      </c>
      <c r="BV22" s="3"/>
      <c r="BW22" s="3"/>
    </row>
    <row r="23" spans="1:75">
      <c r="A23" s="1" t="s">
        <v>75</v>
      </c>
      <c r="B23" s="1" t="s">
        <v>76</v>
      </c>
      <c r="C23" s="1" t="s">
        <v>626</v>
      </c>
      <c r="D23" s="1" t="s">
        <v>627</v>
      </c>
      <c r="E23" s="1" t="s">
        <v>628</v>
      </c>
      <c r="F23" s="1" t="s">
        <v>629</v>
      </c>
      <c r="G23" s="1" t="s">
        <v>630</v>
      </c>
      <c r="H23" s="1" t="s">
        <v>631</v>
      </c>
      <c r="I23" s="1" t="s">
        <v>631</v>
      </c>
      <c r="J23" s="1">
        <v>7719082119</v>
      </c>
      <c r="K23" s="1" t="s">
        <v>84</v>
      </c>
      <c r="L23" s="1" t="s">
        <v>632</v>
      </c>
      <c r="M23" s="1" t="s">
        <v>86</v>
      </c>
      <c r="N23" s="1" t="s">
        <v>633</v>
      </c>
      <c r="O23" s="1" t="s">
        <v>634</v>
      </c>
      <c r="P23" s="1" t="s">
        <v>635</v>
      </c>
      <c r="Q23" s="1" t="s">
        <v>636</v>
      </c>
      <c r="R23" s="1" t="s">
        <v>637</v>
      </c>
      <c r="S23" s="1">
        <v>9004413057</v>
      </c>
      <c r="T23" s="1" t="s">
        <v>638</v>
      </c>
      <c r="U23" s="1" t="s">
        <v>639</v>
      </c>
      <c r="V23" s="1">
        <v>7774900982</v>
      </c>
      <c r="W23" s="1" t="s">
        <v>93</v>
      </c>
      <c r="X23" s="1" t="s">
        <v>640</v>
      </c>
      <c r="Y23" s="1" t="s">
        <v>98</v>
      </c>
      <c r="Z23" s="1" t="s">
        <v>96</v>
      </c>
      <c r="AA23" s="1" t="s">
        <v>640</v>
      </c>
      <c r="AB23" s="1" t="s">
        <v>98</v>
      </c>
      <c r="AC23" s="1" t="s">
        <v>96</v>
      </c>
      <c r="AD23" s="1" t="s">
        <v>99</v>
      </c>
      <c r="AE23" s="1" t="s">
        <v>99</v>
      </c>
      <c r="AF23" s="1" t="s">
        <v>641</v>
      </c>
      <c r="AG23" s="1" t="s">
        <v>642</v>
      </c>
      <c r="AH23" s="1" t="s">
        <v>547</v>
      </c>
      <c r="AI23" s="1" t="s">
        <v>548</v>
      </c>
      <c r="AJ23" s="1">
        <v>68.0</v>
      </c>
      <c r="AK23" s="1"/>
      <c r="AL23" s="1" t="s">
        <v>643</v>
      </c>
      <c r="AM23" s="1" t="s">
        <v>642</v>
      </c>
      <c r="AN23" s="1" t="s">
        <v>550</v>
      </c>
      <c r="AO23" s="1" t="s">
        <v>644</v>
      </c>
      <c r="AP23" s="1" t="s">
        <v>645</v>
      </c>
      <c r="AQ23" s="1">
        <v>47.85</v>
      </c>
      <c r="AR23" s="1"/>
      <c r="AS23" s="1" t="s">
        <v>646</v>
      </c>
      <c r="AT23" s="1" t="s">
        <v>647</v>
      </c>
      <c r="AU23" s="1" t="s">
        <v>648</v>
      </c>
      <c r="AV23" s="1" t="s">
        <v>256</v>
      </c>
      <c r="AW23" s="1">
        <v>66.67</v>
      </c>
      <c r="AX23" s="1"/>
      <c r="AY23" s="1" t="s">
        <v>649</v>
      </c>
      <c r="AZ23" s="1" t="s">
        <v>650</v>
      </c>
      <c r="BA23" s="1" t="s">
        <v>110</v>
      </c>
      <c r="BB23" s="1" t="s">
        <v>111</v>
      </c>
      <c r="BC23" s="1" t="s">
        <v>256</v>
      </c>
      <c r="BD23" s="1" t="s">
        <v>113</v>
      </c>
      <c r="BE23" s="1">
        <v>71.0</v>
      </c>
      <c r="BF23" s="1">
        <v>7.85</v>
      </c>
      <c r="BG23" s="1"/>
      <c r="BH23" s="1"/>
      <c r="BI23" s="1"/>
      <c r="BJ23" s="1"/>
      <c r="BK23" s="1"/>
      <c r="BL23" s="1"/>
      <c r="BM23" s="1"/>
      <c r="BN23" s="1"/>
      <c r="BO23" s="1" t="s">
        <v>114</v>
      </c>
      <c r="BP23" s="1"/>
      <c r="BQ23" s="1"/>
      <c r="BR23" s="1"/>
      <c r="BS23" s="1"/>
      <c r="BT23" s="1"/>
      <c r="BU23" s="1" t="str">
        <f>HYPERLINK("https://nconnect.nicmar.ac.in/storage/profile/6a78c74ce7154.png","Download")</f>
        <v>0</v>
      </c>
      <c r="BV23" s="3"/>
      <c r="BW23" s="3"/>
    </row>
    <row r="24" spans="1:75">
      <c r="A24" s="1" t="s">
        <v>75</v>
      </c>
      <c r="B24" s="1" t="s">
        <v>76</v>
      </c>
      <c r="C24" s="1" t="s">
        <v>651</v>
      </c>
      <c r="D24" s="1" t="s">
        <v>652</v>
      </c>
      <c r="E24" s="1" t="s">
        <v>653</v>
      </c>
      <c r="F24" s="1" t="s">
        <v>654</v>
      </c>
      <c r="G24" s="1" t="s">
        <v>655</v>
      </c>
      <c r="H24" s="1" t="s">
        <v>656</v>
      </c>
      <c r="I24" s="1" t="s">
        <v>656</v>
      </c>
      <c r="J24" s="1">
        <v>9325383397</v>
      </c>
      <c r="K24" s="1" t="s">
        <v>84</v>
      </c>
      <c r="L24" s="1" t="s">
        <v>657</v>
      </c>
      <c r="M24" s="1" t="s">
        <v>86</v>
      </c>
      <c r="N24" s="1" t="s">
        <v>658</v>
      </c>
      <c r="O24" s="1" t="s">
        <v>659</v>
      </c>
      <c r="P24" s="1" t="s">
        <v>126</v>
      </c>
      <c r="Q24" s="1">
        <v>594024402173</v>
      </c>
      <c r="R24" s="1" t="s">
        <v>653</v>
      </c>
      <c r="S24" s="1">
        <v>9689870568</v>
      </c>
      <c r="T24" s="1" t="s">
        <v>608</v>
      </c>
      <c r="U24" s="1" t="s">
        <v>660</v>
      </c>
      <c r="V24" s="1">
        <v>9689870568</v>
      </c>
      <c r="W24" s="1" t="s">
        <v>449</v>
      </c>
      <c r="X24" s="1" t="s">
        <v>661</v>
      </c>
      <c r="Y24" s="1" t="s">
        <v>498</v>
      </c>
      <c r="Z24" s="1" t="s">
        <v>96</v>
      </c>
      <c r="AA24" s="1" t="s">
        <v>661</v>
      </c>
      <c r="AB24" s="1" t="s">
        <v>498</v>
      </c>
      <c r="AC24" s="1" t="s">
        <v>96</v>
      </c>
      <c r="AD24" s="1" t="s">
        <v>99</v>
      </c>
      <c r="AE24" s="1" t="s">
        <v>99</v>
      </c>
      <c r="AF24" s="1" t="s">
        <v>662</v>
      </c>
      <c r="AG24" s="1" t="s">
        <v>663</v>
      </c>
      <c r="AH24" s="1" t="s">
        <v>102</v>
      </c>
      <c r="AI24" s="1" t="s">
        <v>614</v>
      </c>
      <c r="AJ24" s="1">
        <v>71.6</v>
      </c>
      <c r="AK24" s="1"/>
      <c r="AL24" s="1" t="s">
        <v>664</v>
      </c>
      <c r="AM24" s="1" t="s">
        <v>663</v>
      </c>
      <c r="AN24" s="1" t="s">
        <v>139</v>
      </c>
      <c r="AO24" s="1" t="s">
        <v>106</v>
      </c>
      <c r="AP24" s="1" t="s">
        <v>665</v>
      </c>
      <c r="AQ24" s="1">
        <v>70.62</v>
      </c>
      <c r="AR24" s="1"/>
      <c r="AS24" s="1"/>
      <c r="AT24" s="1"/>
      <c r="AU24" s="1"/>
      <c r="AV24" s="1"/>
      <c r="AW24" s="1"/>
      <c r="AX24" s="1"/>
      <c r="AY24" s="1" t="s">
        <v>666</v>
      </c>
      <c r="AZ24" s="1" t="s">
        <v>667</v>
      </c>
      <c r="BA24" s="1" t="s">
        <v>148</v>
      </c>
      <c r="BB24" s="1" t="s">
        <v>111</v>
      </c>
      <c r="BC24" s="1" t="s">
        <v>202</v>
      </c>
      <c r="BD24" s="1" t="s">
        <v>458</v>
      </c>
      <c r="BE24" s="1">
        <v>70.05</v>
      </c>
      <c r="BF24" s="1">
        <v>7.55</v>
      </c>
      <c r="BG24" s="1"/>
      <c r="BH24" s="1"/>
      <c r="BI24" s="1"/>
      <c r="BJ24" s="1"/>
      <c r="BK24" s="1"/>
      <c r="BL24" s="1"/>
      <c r="BM24" s="1"/>
      <c r="BN24" s="1"/>
      <c r="BO24" s="1" t="s">
        <v>114</v>
      </c>
      <c r="BP24" s="1"/>
      <c r="BQ24" s="1"/>
      <c r="BR24" s="1"/>
      <c r="BS24" s="1"/>
      <c r="BT24" s="1"/>
      <c r="BU24" s="1" t="str">
        <f>HYPERLINK("https://nconnect.nicmar.ac.in/storage/profile/6a78ab3806c32.png","Download")</f>
        <v>0</v>
      </c>
      <c r="BV24" s="3"/>
      <c r="BW24" s="3"/>
    </row>
    <row r="25" spans="1:75">
      <c r="A25" s="1" t="s">
        <v>75</v>
      </c>
      <c r="B25" s="1" t="s">
        <v>76</v>
      </c>
      <c r="C25" s="1" t="s">
        <v>668</v>
      </c>
      <c r="D25" s="1" t="s">
        <v>669</v>
      </c>
      <c r="E25" s="1"/>
      <c r="F25" s="1" t="s">
        <v>670</v>
      </c>
      <c r="G25" s="1" t="s">
        <v>671</v>
      </c>
      <c r="H25" s="1" t="s">
        <v>672</v>
      </c>
      <c r="I25" s="1" t="s">
        <v>672</v>
      </c>
      <c r="J25" s="1">
        <v>9663791056</v>
      </c>
      <c r="K25" s="1" t="s">
        <v>84</v>
      </c>
      <c r="L25" s="1" t="s">
        <v>673</v>
      </c>
      <c r="M25" s="1" t="s">
        <v>86</v>
      </c>
      <c r="N25" s="1" t="s">
        <v>674</v>
      </c>
      <c r="O25" s="1" t="s">
        <v>675</v>
      </c>
      <c r="P25" s="1" t="s">
        <v>246</v>
      </c>
      <c r="Q25" s="1">
        <v>291911512148</v>
      </c>
      <c r="R25" s="1" t="s">
        <v>676</v>
      </c>
      <c r="S25" s="1">
        <v>9686872499</v>
      </c>
      <c r="T25" s="1" t="s">
        <v>346</v>
      </c>
      <c r="U25" s="1" t="s">
        <v>677</v>
      </c>
      <c r="V25" s="1">
        <v>9686872526</v>
      </c>
      <c r="W25" s="1" t="s">
        <v>678</v>
      </c>
      <c r="X25" s="1" t="s">
        <v>679</v>
      </c>
      <c r="Y25" s="1" t="s">
        <v>680</v>
      </c>
      <c r="Z25" s="1" t="s">
        <v>400</v>
      </c>
      <c r="AA25" s="1" t="s">
        <v>679</v>
      </c>
      <c r="AB25" s="1" t="s">
        <v>680</v>
      </c>
      <c r="AC25" s="1" t="s">
        <v>400</v>
      </c>
      <c r="AD25" s="1" t="s">
        <v>99</v>
      </c>
      <c r="AE25" s="1" t="s">
        <v>99</v>
      </c>
      <c r="AF25" s="1" t="s">
        <v>681</v>
      </c>
      <c r="AG25" s="1" t="s">
        <v>402</v>
      </c>
      <c r="AH25" s="1" t="s">
        <v>304</v>
      </c>
      <c r="AI25" s="1" t="s">
        <v>682</v>
      </c>
      <c r="AJ25" s="1">
        <v>61.28</v>
      </c>
      <c r="AK25" s="1"/>
      <c r="AL25" s="1" t="s">
        <v>683</v>
      </c>
      <c r="AM25" s="1" t="s">
        <v>684</v>
      </c>
      <c r="AN25" s="1" t="s">
        <v>139</v>
      </c>
      <c r="AO25" s="1" t="s">
        <v>432</v>
      </c>
      <c r="AP25" s="1" t="s">
        <v>199</v>
      </c>
      <c r="AQ25" s="1">
        <v>46.83</v>
      </c>
      <c r="AR25" s="1"/>
      <c r="AS25" s="1" t="s">
        <v>685</v>
      </c>
      <c r="AT25" s="1" t="s">
        <v>686</v>
      </c>
      <c r="AU25" s="1" t="s">
        <v>328</v>
      </c>
      <c r="AV25" s="1" t="s">
        <v>329</v>
      </c>
      <c r="AW25" s="1">
        <v>78.98</v>
      </c>
      <c r="AX25" s="1"/>
      <c r="AY25" s="1" t="s">
        <v>687</v>
      </c>
      <c r="AZ25" s="1" t="s">
        <v>688</v>
      </c>
      <c r="BA25" s="1" t="s">
        <v>110</v>
      </c>
      <c r="BB25" s="1" t="s">
        <v>111</v>
      </c>
      <c r="BC25" s="1" t="s">
        <v>175</v>
      </c>
      <c r="BD25" s="1" t="s">
        <v>232</v>
      </c>
      <c r="BE25" s="1">
        <v>69.5</v>
      </c>
      <c r="BF25" s="1">
        <v>7.7</v>
      </c>
      <c r="BG25" s="1"/>
      <c r="BH25" s="1"/>
      <c r="BI25" s="1"/>
      <c r="BJ25" s="1"/>
      <c r="BK25" s="1"/>
      <c r="BL25" s="1"/>
      <c r="BM25" s="1"/>
      <c r="BN25" s="1"/>
      <c r="BO25" s="1" t="s">
        <v>689</v>
      </c>
      <c r="BP25" s="1" t="s">
        <v>690</v>
      </c>
      <c r="BQ25" s="1" t="s">
        <v>691</v>
      </c>
      <c r="BR25" s="1"/>
      <c r="BS25" s="1"/>
      <c r="BT25" s="1"/>
      <c r="BU25" s="1" t="str">
        <f>HYPERLINK("https://nconnect.nicmar.ac.in/storage/profile/6a78988b71cf3.png","Download")</f>
        <v>0</v>
      </c>
      <c r="BV25" s="3"/>
      <c r="BW25" s="3"/>
    </row>
    <row r="26" spans="1:75">
      <c r="A26" s="1" t="s">
        <v>75</v>
      </c>
      <c r="B26" s="1" t="s">
        <v>76</v>
      </c>
      <c r="C26" s="1" t="s">
        <v>692</v>
      </c>
      <c r="D26" s="1" t="s">
        <v>693</v>
      </c>
      <c r="E26" s="1" t="s">
        <v>694</v>
      </c>
      <c r="F26" s="1" t="s">
        <v>695</v>
      </c>
      <c r="G26" s="1" t="s">
        <v>696</v>
      </c>
      <c r="H26" s="1" t="s">
        <v>697</v>
      </c>
      <c r="I26" s="1" t="s">
        <v>697</v>
      </c>
      <c r="J26" s="1">
        <v>7744015521</v>
      </c>
      <c r="K26" s="1" t="s">
        <v>121</v>
      </c>
      <c r="L26" s="1" t="s">
        <v>698</v>
      </c>
      <c r="M26" s="1" t="s">
        <v>86</v>
      </c>
      <c r="N26" s="1" t="s">
        <v>244</v>
      </c>
      <c r="O26" s="1" t="s">
        <v>699</v>
      </c>
      <c r="P26" s="1" t="s">
        <v>246</v>
      </c>
      <c r="Q26" s="1">
        <v>235175715034</v>
      </c>
      <c r="R26" s="1" t="s">
        <v>700</v>
      </c>
      <c r="S26" s="1">
        <v>9421936689</v>
      </c>
      <c r="T26" s="1" t="s">
        <v>701</v>
      </c>
      <c r="U26" s="1" t="s">
        <v>702</v>
      </c>
      <c r="V26" s="1">
        <v>9309947798</v>
      </c>
      <c r="W26" s="1" t="s">
        <v>703</v>
      </c>
      <c r="X26" s="1" t="s">
        <v>704</v>
      </c>
      <c r="Y26" s="1" t="s">
        <v>705</v>
      </c>
      <c r="Z26" s="1" t="s">
        <v>96</v>
      </c>
      <c r="AA26" s="1" t="s">
        <v>706</v>
      </c>
      <c r="AB26" s="1" t="s">
        <v>98</v>
      </c>
      <c r="AC26" s="1" t="s">
        <v>96</v>
      </c>
      <c r="AD26" s="1" t="s">
        <v>99</v>
      </c>
      <c r="AE26" s="1" t="s">
        <v>99</v>
      </c>
      <c r="AF26" s="1" t="s">
        <v>707</v>
      </c>
      <c r="AG26" s="1" t="s">
        <v>708</v>
      </c>
      <c r="AH26" s="1" t="s">
        <v>709</v>
      </c>
      <c r="AI26" s="1" t="s">
        <v>547</v>
      </c>
      <c r="AJ26" s="1">
        <v>74.6</v>
      </c>
      <c r="AK26" s="1"/>
      <c r="AL26" s="1" t="s">
        <v>707</v>
      </c>
      <c r="AM26" s="1" t="s">
        <v>708</v>
      </c>
      <c r="AN26" s="1" t="s">
        <v>139</v>
      </c>
      <c r="AO26" s="1" t="s">
        <v>710</v>
      </c>
      <c r="AP26" s="1" t="s">
        <v>644</v>
      </c>
      <c r="AQ26" s="1">
        <v>64.46</v>
      </c>
      <c r="AR26" s="1"/>
      <c r="AS26" s="1"/>
      <c r="AT26" s="1"/>
      <c r="AU26" s="1"/>
      <c r="AV26" s="1"/>
      <c r="AW26" s="1"/>
      <c r="AX26" s="1"/>
      <c r="AY26" s="1" t="s">
        <v>711</v>
      </c>
      <c r="AZ26" s="1" t="s">
        <v>712</v>
      </c>
      <c r="BA26" s="1" t="s">
        <v>110</v>
      </c>
      <c r="BB26" s="1" t="s">
        <v>111</v>
      </c>
      <c r="BC26" s="1" t="s">
        <v>713</v>
      </c>
      <c r="BD26" s="1" t="s">
        <v>254</v>
      </c>
      <c r="BE26" s="1">
        <v>69.6</v>
      </c>
      <c r="BF26" s="1">
        <v>7.71</v>
      </c>
      <c r="BG26" s="1"/>
      <c r="BH26" s="1"/>
      <c r="BI26" s="1"/>
      <c r="BJ26" s="1"/>
      <c r="BK26" s="1"/>
      <c r="BL26" s="1"/>
      <c r="BM26" s="1"/>
      <c r="BN26" s="1"/>
      <c r="BO26" s="1" t="s">
        <v>714</v>
      </c>
      <c r="BP26" s="1" t="s">
        <v>715</v>
      </c>
      <c r="BQ26" s="1" t="s">
        <v>716</v>
      </c>
      <c r="BR26" s="1"/>
      <c r="BS26" s="1"/>
      <c r="BT26" s="1" t="s">
        <v>717</v>
      </c>
      <c r="BU26" s="1" t="str">
        <f>HYPERLINK("https://nconnect.nicmar.ac.in/storage/profile/6a76e517d0cee.png","Download")</f>
        <v>0</v>
      </c>
      <c r="BV26" s="3"/>
      <c r="BW26" s="3"/>
    </row>
    <row r="27" spans="1:75">
      <c r="A27" s="1" t="s">
        <v>75</v>
      </c>
      <c r="B27" s="1" t="s">
        <v>76</v>
      </c>
      <c r="C27" s="1" t="s">
        <v>718</v>
      </c>
      <c r="D27" s="1" t="s">
        <v>719</v>
      </c>
      <c r="E27" s="1" t="s">
        <v>720</v>
      </c>
      <c r="F27" s="1" t="s">
        <v>721</v>
      </c>
      <c r="G27" s="1" t="s">
        <v>722</v>
      </c>
      <c r="H27" s="1" t="s">
        <v>723</v>
      </c>
      <c r="I27" s="1" t="s">
        <v>724</v>
      </c>
      <c r="J27" s="1">
        <v>7798346899</v>
      </c>
      <c r="K27" s="1" t="s">
        <v>84</v>
      </c>
      <c r="L27" s="1" t="s">
        <v>725</v>
      </c>
      <c r="M27" s="1" t="s">
        <v>86</v>
      </c>
      <c r="N27" s="1" t="s">
        <v>163</v>
      </c>
      <c r="O27" s="1" t="s">
        <v>726</v>
      </c>
      <c r="P27" s="1" t="s">
        <v>635</v>
      </c>
      <c r="Q27" s="1">
        <v>875994381429</v>
      </c>
      <c r="R27" s="1" t="s">
        <v>727</v>
      </c>
      <c r="S27" s="1">
        <v>9223544065</v>
      </c>
      <c r="T27" s="1" t="s">
        <v>728</v>
      </c>
      <c r="U27" s="1" t="s">
        <v>729</v>
      </c>
      <c r="V27" s="1">
        <v>9890321641</v>
      </c>
      <c r="W27" s="1" t="s">
        <v>93</v>
      </c>
      <c r="X27" s="1" t="s">
        <v>730</v>
      </c>
      <c r="Y27" s="1" t="s">
        <v>731</v>
      </c>
      <c r="Z27" s="1" t="s">
        <v>96</v>
      </c>
      <c r="AA27" s="1" t="s">
        <v>730</v>
      </c>
      <c r="AB27" s="1" t="s">
        <v>731</v>
      </c>
      <c r="AC27" s="1" t="s">
        <v>96</v>
      </c>
      <c r="AD27" s="1" t="s">
        <v>99</v>
      </c>
      <c r="AE27" s="1" t="s">
        <v>99</v>
      </c>
      <c r="AF27" s="1" t="s">
        <v>732</v>
      </c>
      <c r="AG27" s="1" t="s">
        <v>733</v>
      </c>
      <c r="AH27" s="1" t="s">
        <v>144</v>
      </c>
      <c r="AI27" s="1" t="s">
        <v>709</v>
      </c>
      <c r="AJ27" s="1">
        <v>88.0</v>
      </c>
      <c r="AK27" s="1"/>
      <c r="AL27" s="1"/>
      <c r="AM27" s="1"/>
      <c r="AN27" s="1"/>
      <c r="AO27" s="1"/>
      <c r="AP27" s="1"/>
      <c r="AQ27" s="1"/>
      <c r="AR27" s="1"/>
      <c r="AS27" s="1" t="s">
        <v>734</v>
      </c>
      <c r="AT27" s="1" t="s">
        <v>735</v>
      </c>
      <c r="AU27" s="1" t="s">
        <v>736</v>
      </c>
      <c r="AV27" s="1" t="s">
        <v>304</v>
      </c>
      <c r="AW27" s="1">
        <v>81.07</v>
      </c>
      <c r="AX27" s="1"/>
      <c r="AY27" s="1" t="s">
        <v>737</v>
      </c>
      <c r="AZ27" s="1" t="s">
        <v>738</v>
      </c>
      <c r="BA27" s="1" t="s">
        <v>110</v>
      </c>
      <c r="BB27" s="1" t="s">
        <v>111</v>
      </c>
      <c r="BC27" s="1" t="s">
        <v>255</v>
      </c>
      <c r="BD27" s="1" t="s">
        <v>203</v>
      </c>
      <c r="BE27" s="1">
        <v>62.5</v>
      </c>
      <c r="BF27" s="1">
        <v>6.95</v>
      </c>
      <c r="BG27" s="1"/>
      <c r="BH27" s="1"/>
      <c r="BI27" s="1"/>
      <c r="BJ27" s="1"/>
      <c r="BK27" s="1"/>
      <c r="BL27" s="1"/>
      <c r="BM27" s="1"/>
      <c r="BN27" s="1"/>
      <c r="BO27" s="1" t="s">
        <v>739</v>
      </c>
      <c r="BP27" s="1" t="s">
        <v>740</v>
      </c>
      <c r="BQ27" s="1" t="s">
        <v>741</v>
      </c>
      <c r="BR27" s="1"/>
      <c r="BS27" s="1"/>
      <c r="BT27" s="1" t="s">
        <v>742</v>
      </c>
      <c r="BU27" s="1" t="str">
        <f>HYPERLINK("https://nconnect.nicmar.ac.in/storage/profile/6a79bd3a093d6.png","Download")</f>
        <v>0</v>
      </c>
      <c r="BV27" s="3"/>
      <c r="BW27" s="3"/>
    </row>
    <row r="28" spans="1:75">
      <c r="A28" s="1" t="s">
        <v>75</v>
      </c>
      <c r="B28" s="1" t="s">
        <v>76</v>
      </c>
      <c r="C28" s="1" t="s">
        <v>743</v>
      </c>
      <c r="D28" s="1" t="s">
        <v>489</v>
      </c>
      <c r="E28" s="1" t="s">
        <v>744</v>
      </c>
      <c r="F28" s="1" t="s">
        <v>583</v>
      </c>
      <c r="G28" s="1" t="s">
        <v>745</v>
      </c>
      <c r="H28" s="1" t="s">
        <v>746</v>
      </c>
      <c r="I28" s="1" t="s">
        <v>746</v>
      </c>
      <c r="J28" s="1">
        <v>7058194750</v>
      </c>
      <c r="K28" s="1" t="s">
        <v>84</v>
      </c>
      <c r="L28" s="1" t="s">
        <v>747</v>
      </c>
      <c r="M28" s="1" t="s">
        <v>86</v>
      </c>
      <c r="N28" s="1" t="s">
        <v>748</v>
      </c>
      <c r="O28" s="1" t="s">
        <v>749</v>
      </c>
      <c r="P28" s="1" t="s">
        <v>126</v>
      </c>
      <c r="Q28" s="1">
        <v>310992264384</v>
      </c>
      <c r="R28" s="1" t="s">
        <v>750</v>
      </c>
      <c r="S28" s="1">
        <v>9850037561</v>
      </c>
      <c r="T28" s="1" t="s">
        <v>751</v>
      </c>
      <c r="U28" s="1" t="s">
        <v>752</v>
      </c>
      <c r="V28" s="1">
        <v>8767842993</v>
      </c>
      <c r="W28" s="1" t="s">
        <v>93</v>
      </c>
      <c r="X28" s="1" t="s">
        <v>753</v>
      </c>
      <c r="Y28" s="1" t="s">
        <v>754</v>
      </c>
      <c r="Z28" s="1" t="s">
        <v>96</v>
      </c>
      <c r="AA28" s="1" t="s">
        <v>753</v>
      </c>
      <c r="AB28" s="1" t="s">
        <v>754</v>
      </c>
      <c r="AC28" s="1" t="s">
        <v>96</v>
      </c>
      <c r="AD28" s="1" t="s">
        <v>99</v>
      </c>
      <c r="AE28" s="1" t="s">
        <v>99</v>
      </c>
      <c r="AF28" s="1" t="s">
        <v>755</v>
      </c>
      <c r="AG28" s="1" t="s">
        <v>756</v>
      </c>
      <c r="AH28" s="1" t="s">
        <v>102</v>
      </c>
      <c r="AI28" s="1" t="s">
        <v>150</v>
      </c>
      <c r="AJ28" s="1">
        <v>72.4</v>
      </c>
      <c r="AK28" s="1"/>
      <c r="AL28" s="1"/>
      <c r="AM28" s="1"/>
      <c r="AN28" s="1"/>
      <c r="AO28" s="1"/>
      <c r="AP28" s="1"/>
      <c r="AQ28" s="1"/>
      <c r="AR28" s="1"/>
      <c r="AS28" s="1" t="s">
        <v>172</v>
      </c>
      <c r="AT28" s="1" t="s">
        <v>757</v>
      </c>
      <c r="AU28" s="1" t="s">
        <v>648</v>
      </c>
      <c r="AV28" s="1" t="s">
        <v>255</v>
      </c>
      <c r="AW28" s="1">
        <v>78.73</v>
      </c>
      <c r="AX28" s="1"/>
      <c r="AY28" s="1" t="s">
        <v>758</v>
      </c>
      <c r="AZ28" s="1" t="s">
        <v>759</v>
      </c>
      <c r="BA28" s="1" t="s">
        <v>110</v>
      </c>
      <c r="BB28" s="1" t="s">
        <v>111</v>
      </c>
      <c r="BC28" s="1" t="s">
        <v>231</v>
      </c>
      <c r="BD28" s="1" t="s">
        <v>458</v>
      </c>
      <c r="BE28" s="1">
        <v>84.97</v>
      </c>
      <c r="BF28" s="1"/>
      <c r="BG28" s="1"/>
      <c r="BH28" s="1"/>
      <c r="BI28" s="1"/>
      <c r="BJ28" s="1"/>
      <c r="BK28" s="1"/>
      <c r="BL28" s="1"/>
      <c r="BM28" s="1"/>
      <c r="BN28" s="1"/>
      <c r="BO28" s="1" t="s">
        <v>760</v>
      </c>
      <c r="BP28" s="1" t="s">
        <v>761</v>
      </c>
      <c r="BQ28" s="1" t="s">
        <v>599</v>
      </c>
      <c r="BR28" s="1" t="s">
        <v>762</v>
      </c>
      <c r="BS28" s="1">
        <v>37</v>
      </c>
      <c r="BT28" s="1" t="s">
        <v>763</v>
      </c>
      <c r="BU28" s="1" t="str">
        <f>HYPERLINK("https://nconnect.nicmar.ac.in/storage/profile/6a7a8f4e2bf5c.png","Download")</f>
        <v>0</v>
      </c>
      <c r="BV28" s="3"/>
      <c r="BW28" s="3"/>
    </row>
    <row r="29" spans="1:75">
      <c r="A29" s="1" t="s">
        <v>75</v>
      </c>
      <c r="B29" s="1" t="s">
        <v>76</v>
      </c>
      <c r="C29" s="1" t="s">
        <v>764</v>
      </c>
      <c r="D29" s="1" t="s">
        <v>765</v>
      </c>
      <c r="E29" s="1" t="s">
        <v>766</v>
      </c>
      <c r="F29" s="1" t="s">
        <v>264</v>
      </c>
      <c r="G29" s="1" t="s">
        <v>767</v>
      </c>
      <c r="H29" s="1" t="s">
        <v>768</v>
      </c>
      <c r="I29" s="1" t="s">
        <v>768</v>
      </c>
      <c r="J29" s="1">
        <v>9594074921</v>
      </c>
      <c r="K29" s="1" t="s">
        <v>121</v>
      </c>
      <c r="L29" s="1" t="s">
        <v>769</v>
      </c>
      <c r="M29" s="1" t="s">
        <v>86</v>
      </c>
      <c r="N29" s="1" t="s">
        <v>163</v>
      </c>
      <c r="O29" s="1" t="s">
        <v>770</v>
      </c>
      <c r="P29" s="1" t="s">
        <v>246</v>
      </c>
      <c r="Q29" s="1">
        <v>985722742765</v>
      </c>
      <c r="R29" s="1" t="s">
        <v>766</v>
      </c>
      <c r="S29" s="1">
        <v>8451974255</v>
      </c>
      <c r="T29" s="1" t="s">
        <v>422</v>
      </c>
      <c r="U29" s="1" t="s">
        <v>771</v>
      </c>
      <c r="V29" s="1">
        <v>9209315940</v>
      </c>
      <c r="W29" s="1" t="s">
        <v>93</v>
      </c>
      <c r="X29" s="1" t="s">
        <v>772</v>
      </c>
      <c r="Y29" s="1" t="s">
        <v>773</v>
      </c>
      <c r="Z29" s="1" t="s">
        <v>96</v>
      </c>
      <c r="AA29" s="1" t="s">
        <v>774</v>
      </c>
      <c r="AB29" s="1" t="s">
        <v>98</v>
      </c>
      <c r="AC29" s="1" t="s">
        <v>96</v>
      </c>
      <c r="AD29" s="1" t="s">
        <v>99</v>
      </c>
      <c r="AE29" s="1" t="s">
        <v>99</v>
      </c>
      <c r="AF29" s="1" t="s">
        <v>775</v>
      </c>
      <c r="AG29" s="1" t="s">
        <v>776</v>
      </c>
      <c r="AH29" s="1" t="s">
        <v>736</v>
      </c>
      <c r="AI29" s="1" t="s">
        <v>710</v>
      </c>
      <c r="AJ29" s="1">
        <v>89.45</v>
      </c>
      <c r="AK29" s="1"/>
      <c r="AL29" s="1"/>
      <c r="AM29" s="1"/>
      <c r="AN29" s="1"/>
      <c r="AO29" s="1"/>
      <c r="AP29" s="1"/>
      <c r="AQ29" s="1"/>
      <c r="AR29" s="1"/>
      <c r="AS29" s="1" t="s">
        <v>111</v>
      </c>
      <c r="AT29" s="1" t="s">
        <v>777</v>
      </c>
      <c r="AU29" s="1" t="s">
        <v>710</v>
      </c>
      <c r="AV29" s="1" t="s">
        <v>102</v>
      </c>
      <c r="AW29" s="1">
        <v>77.27</v>
      </c>
      <c r="AX29" s="1"/>
      <c r="AY29" s="1" t="s">
        <v>778</v>
      </c>
      <c r="AZ29" s="1" t="s">
        <v>779</v>
      </c>
      <c r="BA29" s="1" t="s">
        <v>110</v>
      </c>
      <c r="BB29" s="1" t="s">
        <v>111</v>
      </c>
      <c r="BC29" s="1" t="s">
        <v>432</v>
      </c>
      <c r="BD29" s="1" t="s">
        <v>254</v>
      </c>
      <c r="BE29" s="1">
        <v>68.24</v>
      </c>
      <c r="BF29" s="1">
        <v>7.6</v>
      </c>
      <c r="BG29" s="1"/>
      <c r="BH29" s="1"/>
      <c r="BI29" s="1"/>
      <c r="BJ29" s="1"/>
      <c r="BK29" s="1"/>
      <c r="BL29" s="1"/>
      <c r="BM29" s="1"/>
      <c r="BN29" s="1"/>
      <c r="BO29" s="1" t="s">
        <v>780</v>
      </c>
      <c r="BP29" s="1" t="s">
        <v>781</v>
      </c>
      <c r="BQ29" s="1" t="s">
        <v>235</v>
      </c>
      <c r="BR29" s="1"/>
      <c r="BS29" s="1"/>
      <c r="BT29" s="1"/>
      <c r="BU29" s="1" t="str">
        <f>HYPERLINK("https://nconnect.nicmar.ac.in/storage/profile/6a76dd2a47ae6.png","Download")</f>
        <v>0</v>
      </c>
      <c r="BV29" s="3"/>
      <c r="BW29" s="3"/>
    </row>
    <row r="30" spans="1:75">
      <c r="A30" s="1" t="s">
        <v>75</v>
      </c>
      <c r="B30" s="1" t="s">
        <v>76</v>
      </c>
      <c r="C30" s="1" t="s">
        <v>782</v>
      </c>
      <c r="D30" s="1" t="s">
        <v>783</v>
      </c>
      <c r="E30" s="1" t="s">
        <v>784</v>
      </c>
      <c r="F30" s="1" t="s">
        <v>785</v>
      </c>
      <c r="G30" s="1" t="s">
        <v>786</v>
      </c>
      <c r="H30" s="1" t="s">
        <v>787</v>
      </c>
      <c r="I30" s="1" t="s">
        <v>787</v>
      </c>
      <c r="J30" s="1">
        <v>7709050830</v>
      </c>
      <c r="K30" s="1" t="s">
        <v>84</v>
      </c>
      <c r="L30" s="1" t="s">
        <v>788</v>
      </c>
      <c r="M30" s="1" t="s">
        <v>86</v>
      </c>
      <c r="N30" s="1" t="s">
        <v>789</v>
      </c>
      <c r="O30" s="1" t="s">
        <v>790</v>
      </c>
      <c r="P30" s="1" t="s">
        <v>126</v>
      </c>
      <c r="Q30" s="1">
        <v>718404521109</v>
      </c>
      <c r="R30" s="1" t="s">
        <v>791</v>
      </c>
      <c r="S30" s="1">
        <v>9970427675</v>
      </c>
      <c r="T30" s="1" t="s">
        <v>792</v>
      </c>
      <c r="U30" s="1" t="s">
        <v>793</v>
      </c>
      <c r="V30" s="1">
        <v>8446992391</v>
      </c>
      <c r="W30" s="1" t="s">
        <v>93</v>
      </c>
      <c r="X30" s="1" t="s">
        <v>794</v>
      </c>
      <c r="Y30" s="1" t="s">
        <v>611</v>
      </c>
      <c r="Z30" s="1" t="s">
        <v>96</v>
      </c>
      <c r="AA30" s="1" t="s">
        <v>794</v>
      </c>
      <c r="AB30" s="1" t="s">
        <v>611</v>
      </c>
      <c r="AC30" s="1" t="s">
        <v>96</v>
      </c>
      <c r="AD30" s="1" t="s">
        <v>99</v>
      </c>
      <c r="AE30" s="1" t="s">
        <v>99</v>
      </c>
      <c r="AF30" s="1" t="s">
        <v>795</v>
      </c>
      <c r="AG30" s="1" t="s">
        <v>796</v>
      </c>
      <c r="AH30" s="1" t="s">
        <v>102</v>
      </c>
      <c r="AI30" s="1" t="s">
        <v>103</v>
      </c>
      <c r="AJ30" s="1">
        <v>72.4</v>
      </c>
      <c r="AK30" s="1"/>
      <c r="AL30" s="1" t="s">
        <v>797</v>
      </c>
      <c r="AM30" s="1" t="s">
        <v>796</v>
      </c>
      <c r="AN30" s="1" t="s">
        <v>139</v>
      </c>
      <c r="AO30" s="1" t="s">
        <v>328</v>
      </c>
      <c r="AP30" s="1" t="s">
        <v>798</v>
      </c>
      <c r="AQ30" s="1">
        <v>61.38</v>
      </c>
      <c r="AR30" s="1"/>
      <c r="AS30" s="1"/>
      <c r="AT30" s="1"/>
      <c r="AU30" s="1"/>
      <c r="AV30" s="1"/>
      <c r="AW30" s="1"/>
      <c r="AX30" s="1"/>
      <c r="AY30" s="1" t="s">
        <v>799</v>
      </c>
      <c r="AZ30" s="1" t="s">
        <v>800</v>
      </c>
      <c r="BA30" s="1" t="s">
        <v>148</v>
      </c>
      <c r="BB30" s="1" t="s">
        <v>111</v>
      </c>
      <c r="BC30" s="1" t="s">
        <v>528</v>
      </c>
      <c r="BD30" s="1" t="s">
        <v>203</v>
      </c>
      <c r="BE30" s="1">
        <v>72.2</v>
      </c>
      <c r="BF30" s="1">
        <v>7.72</v>
      </c>
      <c r="BG30" s="1"/>
      <c r="BH30" s="1"/>
      <c r="BI30" s="1"/>
      <c r="BJ30" s="1"/>
      <c r="BK30" s="1"/>
      <c r="BL30" s="1"/>
      <c r="BM30" s="1"/>
      <c r="BN30" s="1"/>
      <c r="BO30" s="1" t="s">
        <v>801</v>
      </c>
      <c r="BP30" s="1" t="s">
        <v>802</v>
      </c>
      <c r="BQ30" s="1" t="s">
        <v>691</v>
      </c>
      <c r="BR30" s="1"/>
      <c r="BS30" s="1"/>
      <c r="BT30" s="1"/>
      <c r="BU30" s="1" t="str">
        <f>HYPERLINK("https://nconnect.nicmar.ac.in/storage/profile/6a789c2ccfd2d.png","Download")</f>
        <v>0</v>
      </c>
      <c r="BV30" s="3"/>
      <c r="BW30" s="3"/>
    </row>
    <row r="31" spans="1:75">
      <c r="A31" s="1" t="s">
        <v>75</v>
      </c>
      <c r="B31" s="1" t="s">
        <v>76</v>
      </c>
      <c r="C31" s="1" t="s">
        <v>803</v>
      </c>
      <c r="D31" s="1" t="s">
        <v>804</v>
      </c>
      <c r="E31" s="1" t="s">
        <v>805</v>
      </c>
      <c r="F31" s="1" t="s">
        <v>806</v>
      </c>
      <c r="G31" s="1" t="s">
        <v>807</v>
      </c>
      <c r="H31" s="1" t="s">
        <v>808</v>
      </c>
      <c r="I31" s="1" t="s">
        <v>808</v>
      </c>
      <c r="J31" s="1">
        <v>8108359705</v>
      </c>
      <c r="K31" s="1" t="s">
        <v>84</v>
      </c>
      <c r="L31" s="1" t="s">
        <v>809</v>
      </c>
      <c r="M31" s="1" t="s">
        <v>86</v>
      </c>
      <c r="N31" s="1" t="s">
        <v>789</v>
      </c>
      <c r="O31" s="1" t="s">
        <v>810</v>
      </c>
      <c r="P31" s="1" t="s">
        <v>635</v>
      </c>
      <c r="Q31" s="1">
        <v>269547662937</v>
      </c>
      <c r="R31" s="1" t="s">
        <v>805</v>
      </c>
      <c r="S31" s="1">
        <v>9869059273</v>
      </c>
      <c r="T31" s="1" t="s">
        <v>811</v>
      </c>
      <c r="U31" s="1" t="s">
        <v>812</v>
      </c>
      <c r="V31" s="1">
        <v>9969102127</v>
      </c>
      <c r="W31" s="1" t="s">
        <v>93</v>
      </c>
      <c r="X31" s="1" t="s">
        <v>813</v>
      </c>
      <c r="Y31" s="1" t="s">
        <v>571</v>
      </c>
      <c r="Z31" s="1" t="s">
        <v>96</v>
      </c>
      <c r="AA31" s="1" t="s">
        <v>813</v>
      </c>
      <c r="AB31" s="1" t="s">
        <v>571</v>
      </c>
      <c r="AC31" s="1" t="s">
        <v>96</v>
      </c>
      <c r="AD31" s="1" t="s">
        <v>99</v>
      </c>
      <c r="AE31" s="1" t="s">
        <v>99</v>
      </c>
      <c r="AF31" s="1" t="s">
        <v>814</v>
      </c>
      <c r="AG31" s="1" t="s">
        <v>815</v>
      </c>
      <c r="AH31" s="1" t="s">
        <v>432</v>
      </c>
      <c r="AI31" s="1" t="s">
        <v>103</v>
      </c>
      <c r="AJ31" s="1">
        <v>88.2</v>
      </c>
      <c r="AK31" s="1"/>
      <c r="AL31" s="1" t="s">
        <v>816</v>
      </c>
      <c r="AM31" s="1" t="s">
        <v>815</v>
      </c>
      <c r="AN31" s="1" t="s">
        <v>139</v>
      </c>
      <c r="AO31" s="1" t="s">
        <v>648</v>
      </c>
      <c r="AP31" s="1" t="s">
        <v>798</v>
      </c>
      <c r="AQ31" s="1">
        <v>61.23</v>
      </c>
      <c r="AR31" s="1"/>
      <c r="AS31" s="1"/>
      <c r="AT31" s="1"/>
      <c r="AU31" s="1"/>
      <c r="AV31" s="1"/>
      <c r="AW31" s="1"/>
      <c r="AX31" s="1"/>
      <c r="AY31" s="1" t="s">
        <v>817</v>
      </c>
      <c r="AZ31" s="1" t="s">
        <v>818</v>
      </c>
      <c r="BA31" s="1" t="s">
        <v>110</v>
      </c>
      <c r="BB31" s="1" t="s">
        <v>111</v>
      </c>
      <c r="BC31" s="1" t="s">
        <v>202</v>
      </c>
      <c r="BD31" s="1" t="s">
        <v>203</v>
      </c>
      <c r="BE31" s="1">
        <v>69.17</v>
      </c>
      <c r="BF31" s="1">
        <v>7.75</v>
      </c>
      <c r="BG31" s="1"/>
      <c r="BH31" s="1"/>
      <c r="BI31" s="1"/>
      <c r="BJ31" s="1"/>
      <c r="BK31" s="1"/>
      <c r="BL31" s="1"/>
      <c r="BM31" s="1"/>
      <c r="BN31" s="1"/>
      <c r="BO31" s="1" t="s">
        <v>819</v>
      </c>
      <c r="BP31" s="1" t="s">
        <v>820</v>
      </c>
      <c r="BQ31" s="1" t="s">
        <v>821</v>
      </c>
      <c r="BR31" s="1" t="s">
        <v>822</v>
      </c>
      <c r="BS31" s="1">
        <v>8</v>
      </c>
      <c r="BT31" s="1" t="s">
        <v>823</v>
      </c>
      <c r="BU31" s="1" t="str">
        <f>HYPERLINK("https://nconnect.nicmar.ac.in/storage/profile/6a83ce4300afb.png","Download")</f>
        <v>0</v>
      </c>
      <c r="BV31" s="3"/>
      <c r="BW31" s="3"/>
    </row>
    <row r="32" spans="1:75">
      <c r="A32" s="1" t="s">
        <v>75</v>
      </c>
      <c r="B32" s="1" t="s">
        <v>76</v>
      </c>
      <c r="C32" s="1" t="s">
        <v>824</v>
      </c>
      <c r="D32" s="1" t="s">
        <v>825</v>
      </c>
      <c r="E32" s="1" t="s">
        <v>826</v>
      </c>
      <c r="F32" s="1" t="s">
        <v>827</v>
      </c>
      <c r="G32" s="1" t="s">
        <v>828</v>
      </c>
      <c r="H32" s="1" t="s">
        <v>829</v>
      </c>
      <c r="I32" s="1" t="s">
        <v>829</v>
      </c>
      <c r="J32" s="1">
        <v>9870626585</v>
      </c>
      <c r="K32" s="1" t="s">
        <v>84</v>
      </c>
      <c r="L32" s="1" t="s">
        <v>830</v>
      </c>
      <c r="M32" s="1" t="s">
        <v>86</v>
      </c>
      <c r="N32" s="1" t="s">
        <v>244</v>
      </c>
      <c r="O32" s="1" t="s">
        <v>831</v>
      </c>
      <c r="P32" s="1" t="s">
        <v>246</v>
      </c>
      <c r="Q32" s="1">
        <v>356065113351</v>
      </c>
      <c r="R32" s="1" t="s">
        <v>826</v>
      </c>
      <c r="S32" s="1">
        <v>9819351470</v>
      </c>
      <c r="T32" s="1" t="s">
        <v>832</v>
      </c>
      <c r="U32" s="1" t="s">
        <v>833</v>
      </c>
      <c r="V32" s="1">
        <v>8591721229</v>
      </c>
      <c r="W32" s="1" t="s">
        <v>832</v>
      </c>
      <c r="X32" s="1" t="s">
        <v>834</v>
      </c>
      <c r="Y32" s="1" t="s">
        <v>571</v>
      </c>
      <c r="Z32" s="1" t="s">
        <v>96</v>
      </c>
      <c r="AA32" s="1" t="s">
        <v>834</v>
      </c>
      <c r="AB32" s="1" t="s">
        <v>571</v>
      </c>
      <c r="AC32" s="1" t="s">
        <v>96</v>
      </c>
      <c r="AD32" s="1" t="s">
        <v>99</v>
      </c>
      <c r="AE32" s="1" t="s">
        <v>99</v>
      </c>
      <c r="AF32" s="1" t="s">
        <v>835</v>
      </c>
      <c r="AG32" s="1" t="s">
        <v>592</v>
      </c>
      <c r="AH32" s="1" t="s">
        <v>103</v>
      </c>
      <c r="AI32" s="1" t="s">
        <v>171</v>
      </c>
      <c r="AJ32" s="1">
        <v>77.0</v>
      </c>
      <c r="AK32" s="1"/>
      <c r="AL32" s="1" t="s">
        <v>836</v>
      </c>
      <c r="AM32" s="1" t="s">
        <v>594</v>
      </c>
      <c r="AN32" s="1" t="s">
        <v>550</v>
      </c>
      <c r="AO32" s="1" t="s">
        <v>798</v>
      </c>
      <c r="AP32" s="1" t="s">
        <v>595</v>
      </c>
      <c r="AQ32" s="1">
        <v>49.54</v>
      </c>
      <c r="AR32" s="1"/>
      <c r="AS32" s="1" t="s">
        <v>111</v>
      </c>
      <c r="AT32" s="1" t="s">
        <v>837</v>
      </c>
      <c r="AU32" s="1" t="s">
        <v>231</v>
      </c>
      <c r="AV32" s="1" t="s">
        <v>503</v>
      </c>
      <c r="AW32" s="1">
        <v>77.63</v>
      </c>
      <c r="AX32" s="1"/>
      <c r="AY32" s="1" t="s">
        <v>838</v>
      </c>
      <c r="AZ32" s="1" t="s">
        <v>839</v>
      </c>
      <c r="BA32" s="1" t="s">
        <v>148</v>
      </c>
      <c r="BB32" s="1" t="s">
        <v>111</v>
      </c>
      <c r="BC32" s="1" t="s">
        <v>622</v>
      </c>
      <c r="BD32" s="1" t="s">
        <v>840</v>
      </c>
      <c r="BE32" s="1">
        <v>61.83</v>
      </c>
      <c r="BF32" s="1"/>
      <c r="BG32" s="1"/>
      <c r="BH32" s="1"/>
      <c r="BI32" s="1"/>
      <c r="BJ32" s="1"/>
      <c r="BK32" s="1"/>
      <c r="BL32" s="1"/>
      <c r="BM32" s="1"/>
      <c r="BN32" s="1"/>
      <c r="BO32" s="1" t="s">
        <v>114</v>
      </c>
      <c r="BP32" s="1" t="s">
        <v>841</v>
      </c>
      <c r="BQ32" s="1" t="s">
        <v>842</v>
      </c>
      <c r="BR32" s="1"/>
      <c r="BS32" s="1"/>
      <c r="BT32" s="1"/>
      <c r="BU32" s="1" t="str">
        <f>HYPERLINK("https://nconnect.nicmar.ac.in/storage/profile/6a76417736f8e.png","Download")</f>
        <v>0</v>
      </c>
      <c r="BV32" s="3"/>
      <c r="BW32" s="3"/>
    </row>
    <row r="33" spans="1:75">
      <c r="A33" s="1" t="s">
        <v>75</v>
      </c>
      <c r="B33" s="1" t="s">
        <v>76</v>
      </c>
      <c r="C33" s="1" t="s">
        <v>843</v>
      </c>
      <c r="D33" s="1" t="s">
        <v>844</v>
      </c>
      <c r="E33" s="1"/>
      <c r="F33" s="1" t="s">
        <v>845</v>
      </c>
      <c r="G33" s="1" t="s">
        <v>846</v>
      </c>
      <c r="H33" s="1" t="s">
        <v>847</v>
      </c>
      <c r="I33" s="1" t="s">
        <v>848</v>
      </c>
      <c r="J33" s="1">
        <v>7677705037</v>
      </c>
      <c r="K33" s="1" t="s">
        <v>84</v>
      </c>
      <c r="L33" s="1" t="s">
        <v>849</v>
      </c>
      <c r="M33" s="1" t="s">
        <v>123</v>
      </c>
      <c r="N33" s="1" t="s">
        <v>850</v>
      </c>
      <c r="O33" s="1" t="s">
        <v>851</v>
      </c>
      <c r="P33" s="1" t="s">
        <v>246</v>
      </c>
      <c r="Q33" s="1">
        <v>320606602866</v>
      </c>
      <c r="R33" s="1" t="s">
        <v>852</v>
      </c>
      <c r="S33" s="1">
        <v>9835465902</v>
      </c>
      <c r="T33" s="1" t="s">
        <v>853</v>
      </c>
      <c r="U33" s="1" t="s">
        <v>854</v>
      </c>
      <c r="V33" s="1">
        <v>9905015573</v>
      </c>
      <c r="W33" s="1" t="s">
        <v>93</v>
      </c>
      <c r="X33" s="1" t="s">
        <v>855</v>
      </c>
      <c r="Y33" s="1" t="s">
        <v>856</v>
      </c>
      <c r="Z33" s="1" t="s">
        <v>857</v>
      </c>
      <c r="AA33" s="1" t="s">
        <v>858</v>
      </c>
      <c r="AB33" s="1" t="s">
        <v>856</v>
      </c>
      <c r="AC33" s="1" t="s">
        <v>857</v>
      </c>
      <c r="AD33" s="1" t="s">
        <v>99</v>
      </c>
      <c r="AE33" s="1" t="s">
        <v>99</v>
      </c>
      <c r="AF33" s="1" t="s">
        <v>859</v>
      </c>
      <c r="AG33" s="1" t="s">
        <v>860</v>
      </c>
      <c r="AH33" s="1" t="s">
        <v>861</v>
      </c>
      <c r="AI33" s="1" t="s">
        <v>862</v>
      </c>
      <c r="AJ33" s="1">
        <v>68.4</v>
      </c>
      <c r="AK33" s="1">
        <v>7.2</v>
      </c>
      <c r="AL33" s="1" t="s">
        <v>863</v>
      </c>
      <c r="AM33" s="1" t="s">
        <v>860</v>
      </c>
      <c r="AN33" s="1" t="s">
        <v>550</v>
      </c>
      <c r="AO33" s="1" t="s">
        <v>429</v>
      </c>
      <c r="AP33" s="1" t="s">
        <v>864</v>
      </c>
      <c r="AQ33" s="1">
        <v>76.2</v>
      </c>
      <c r="AR33" s="1"/>
      <c r="AS33" s="1"/>
      <c r="AT33" s="1"/>
      <c r="AU33" s="1"/>
      <c r="AV33" s="1"/>
      <c r="AW33" s="1"/>
      <c r="AX33" s="1"/>
      <c r="AY33" s="1" t="s">
        <v>865</v>
      </c>
      <c r="AZ33" s="1" t="s">
        <v>866</v>
      </c>
      <c r="BA33" s="1" t="s">
        <v>148</v>
      </c>
      <c r="BB33" s="1" t="s">
        <v>111</v>
      </c>
      <c r="BC33" s="1" t="s">
        <v>867</v>
      </c>
      <c r="BD33" s="1" t="s">
        <v>868</v>
      </c>
      <c r="BE33" s="1">
        <v>76.52</v>
      </c>
      <c r="BF33" s="1"/>
      <c r="BG33" s="1"/>
      <c r="BH33" s="1"/>
      <c r="BI33" s="1" t="s">
        <v>869</v>
      </c>
      <c r="BJ33" s="1" t="s">
        <v>870</v>
      </c>
      <c r="BK33" s="1"/>
      <c r="BL33" s="1"/>
      <c r="BM33" s="1"/>
      <c r="BN33" s="1"/>
      <c r="BO33" s="1" t="s">
        <v>871</v>
      </c>
      <c r="BP33" s="1" t="s">
        <v>872</v>
      </c>
      <c r="BQ33" s="1" t="s">
        <v>873</v>
      </c>
      <c r="BR33" s="1" t="s">
        <v>874</v>
      </c>
      <c r="BS33" s="1">
        <v>2</v>
      </c>
      <c r="BT33" s="1" t="s">
        <v>875</v>
      </c>
      <c r="BU33" s="1" t="str">
        <f>HYPERLINK("https://nconnect.nicmar.ac.in/storage/profile/6a77463b6de1d.png","Download")</f>
        <v>0</v>
      </c>
      <c r="BV33" s="3"/>
      <c r="BW33" s="3"/>
    </row>
    <row r="34" spans="1:75">
      <c r="A34" s="1" t="s">
        <v>75</v>
      </c>
      <c r="B34" s="1" t="s">
        <v>76</v>
      </c>
      <c r="C34" s="1" t="s">
        <v>876</v>
      </c>
      <c r="D34" s="1" t="s">
        <v>877</v>
      </c>
      <c r="E34" s="1" t="s">
        <v>878</v>
      </c>
      <c r="F34" s="1" t="s">
        <v>879</v>
      </c>
      <c r="G34" s="1" t="s">
        <v>880</v>
      </c>
      <c r="H34" s="1" t="s">
        <v>881</v>
      </c>
      <c r="I34" s="1" t="s">
        <v>882</v>
      </c>
      <c r="J34" s="1">
        <v>8600673302</v>
      </c>
      <c r="K34" s="1" t="s">
        <v>84</v>
      </c>
      <c r="L34" s="1" t="s">
        <v>883</v>
      </c>
      <c r="M34" s="1" t="s">
        <v>86</v>
      </c>
      <c r="N34" s="1" t="s">
        <v>244</v>
      </c>
      <c r="O34" s="1" t="s">
        <v>884</v>
      </c>
      <c r="P34" s="1" t="s">
        <v>89</v>
      </c>
      <c r="Q34" s="1">
        <v>692123140317</v>
      </c>
      <c r="R34" s="1" t="s">
        <v>878</v>
      </c>
      <c r="S34" s="1">
        <v>7588618936</v>
      </c>
      <c r="T34" s="1" t="s">
        <v>885</v>
      </c>
      <c r="U34" s="1" t="s">
        <v>886</v>
      </c>
      <c r="V34" s="1">
        <v>7588618936</v>
      </c>
      <c r="W34" s="1" t="s">
        <v>130</v>
      </c>
      <c r="X34" s="1" t="s">
        <v>887</v>
      </c>
      <c r="Y34" s="1" t="s">
        <v>251</v>
      </c>
      <c r="Z34" s="1" t="s">
        <v>96</v>
      </c>
      <c r="AA34" s="1" t="s">
        <v>887</v>
      </c>
      <c r="AB34" s="1" t="s">
        <v>251</v>
      </c>
      <c r="AC34" s="1" t="s">
        <v>96</v>
      </c>
      <c r="AD34" s="1" t="s">
        <v>99</v>
      </c>
      <c r="AE34" s="1" t="s">
        <v>99</v>
      </c>
      <c r="AF34" s="1" t="s">
        <v>888</v>
      </c>
      <c r="AG34" s="1" t="s">
        <v>889</v>
      </c>
      <c r="AH34" s="1" t="s">
        <v>547</v>
      </c>
      <c r="AI34" s="1" t="s">
        <v>548</v>
      </c>
      <c r="AJ34" s="1">
        <v>83.64</v>
      </c>
      <c r="AK34" s="1"/>
      <c r="AL34" s="1" t="s">
        <v>890</v>
      </c>
      <c r="AM34" s="1" t="s">
        <v>889</v>
      </c>
      <c r="AN34" s="1" t="s">
        <v>550</v>
      </c>
      <c r="AO34" s="1" t="s">
        <v>891</v>
      </c>
      <c r="AP34" s="1" t="s">
        <v>551</v>
      </c>
      <c r="AQ34" s="1">
        <v>65.54</v>
      </c>
      <c r="AR34" s="1"/>
      <c r="AS34" s="1"/>
      <c r="AT34" s="1"/>
      <c r="AU34" s="1"/>
      <c r="AV34" s="1"/>
      <c r="AW34" s="1"/>
      <c r="AX34" s="1"/>
      <c r="AY34" s="1" t="s">
        <v>892</v>
      </c>
      <c r="AZ34" s="1" t="s">
        <v>893</v>
      </c>
      <c r="BA34" s="1" t="s">
        <v>110</v>
      </c>
      <c r="BB34" s="1" t="s">
        <v>111</v>
      </c>
      <c r="BC34" s="1" t="s">
        <v>102</v>
      </c>
      <c r="BD34" s="1" t="s">
        <v>479</v>
      </c>
      <c r="BE34" s="1">
        <v>65</v>
      </c>
      <c r="BF34" s="1">
        <v>6.75</v>
      </c>
      <c r="BG34" s="1"/>
      <c r="BH34" s="1"/>
      <c r="BI34" s="1"/>
      <c r="BJ34" s="1"/>
      <c r="BK34" s="1"/>
      <c r="BL34" s="1"/>
      <c r="BM34" s="1"/>
      <c r="BN34" s="1"/>
      <c r="BO34" s="1" t="s">
        <v>894</v>
      </c>
      <c r="BP34" s="1" t="s">
        <v>895</v>
      </c>
      <c r="BQ34" s="1" t="s">
        <v>896</v>
      </c>
      <c r="BR34" s="1"/>
      <c r="BS34" s="1"/>
      <c r="BT34" s="1"/>
      <c r="BU34" s="1" t="str">
        <f>HYPERLINK("https://nconnect.nicmar.ac.in/storage/profile/6a783618cf149.png","Download")</f>
        <v>0</v>
      </c>
      <c r="BV34" s="3"/>
      <c r="BW34" s="3"/>
    </row>
    <row r="35" spans="1:75">
      <c r="A35" s="1" t="s">
        <v>75</v>
      </c>
      <c r="B35" s="1" t="s">
        <v>76</v>
      </c>
      <c r="C35" s="1" t="s">
        <v>897</v>
      </c>
      <c r="D35" s="1" t="s">
        <v>898</v>
      </c>
      <c r="E35" s="1" t="s">
        <v>239</v>
      </c>
      <c r="F35" s="1" t="s">
        <v>899</v>
      </c>
      <c r="G35" s="1" t="s">
        <v>900</v>
      </c>
      <c r="H35" s="1" t="s">
        <v>901</v>
      </c>
      <c r="I35" s="1" t="s">
        <v>901</v>
      </c>
      <c r="J35" s="1">
        <v>8108884333</v>
      </c>
      <c r="K35" s="1" t="s">
        <v>84</v>
      </c>
      <c r="L35" s="1" t="s">
        <v>902</v>
      </c>
      <c r="M35" s="1" t="s">
        <v>86</v>
      </c>
      <c r="N35" s="1" t="s">
        <v>903</v>
      </c>
      <c r="O35" s="1" t="s">
        <v>904</v>
      </c>
      <c r="P35" s="1" t="s">
        <v>635</v>
      </c>
      <c r="Q35" s="1">
        <v>309894726455</v>
      </c>
      <c r="R35" s="1" t="s">
        <v>905</v>
      </c>
      <c r="S35" s="1">
        <v>9730724575</v>
      </c>
      <c r="T35" s="1" t="s">
        <v>91</v>
      </c>
      <c r="U35" s="1" t="s">
        <v>906</v>
      </c>
      <c r="V35" s="1">
        <v>8652572677</v>
      </c>
      <c r="W35" s="1" t="s">
        <v>907</v>
      </c>
      <c r="X35" s="1" t="s">
        <v>908</v>
      </c>
      <c r="Y35" s="1" t="s">
        <v>274</v>
      </c>
      <c r="Z35" s="1" t="s">
        <v>96</v>
      </c>
      <c r="AA35" s="1" t="s">
        <v>908</v>
      </c>
      <c r="AB35" s="1" t="s">
        <v>274</v>
      </c>
      <c r="AC35" s="1" t="s">
        <v>96</v>
      </c>
      <c r="AD35" s="1" t="s">
        <v>99</v>
      </c>
      <c r="AE35" s="1" t="s">
        <v>99</v>
      </c>
      <c r="AF35" s="1" t="s">
        <v>909</v>
      </c>
      <c r="AG35" s="1" t="s">
        <v>910</v>
      </c>
      <c r="AH35" s="1" t="s">
        <v>135</v>
      </c>
      <c r="AI35" s="1" t="s">
        <v>352</v>
      </c>
      <c r="AJ35" s="1">
        <v>65.2</v>
      </c>
      <c r="AK35" s="1"/>
      <c r="AL35" s="1" t="s">
        <v>911</v>
      </c>
      <c r="AM35" s="1" t="s">
        <v>912</v>
      </c>
      <c r="AN35" s="1" t="s">
        <v>139</v>
      </c>
      <c r="AO35" s="1" t="s">
        <v>328</v>
      </c>
      <c r="AP35" s="1" t="s">
        <v>618</v>
      </c>
      <c r="AQ35" s="1">
        <v>51.69</v>
      </c>
      <c r="AR35" s="1"/>
      <c r="AS35" s="1" t="s">
        <v>913</v>
      </c>
      <c r="AT35" s="1" t="s">
        <v>914</v>
      </c>
      <c r="AU35" s="1" t="s">
        <v>231</v>
      </c>
      <c r="AV35" s="1" t="s">
        <v>503</v>
      </c>
      <c r="AW35" s="1">
        <v>73.58</v>
      </c>
      <c r="AX35" s="1"/>
      <c r="AY35" s="1" t="s">
        <v>915</v>
      </c>
      <c r="AZ35" s="1" t="s">
        <v>916</v>
      </c>
      <c r="BA35" s="1" t="s">
        <v>110</v>
      </c>
      <c r="BB35" s="1" t="s">
        <v>111</v>
      </c>
      <c r="BC35" s="1" t="s">
        <v>622</v>
      </c>
      <c r="BD35" s="1" t="s">
        <v>917</v>
      </c>
      <c r="BE35" s="1">
        <v>64.57</v>
      </c>
      <c r="BF35" s="1">
        <v>7.03</v>
      </c>
      <c r="BG35" s="1" t="s">
        <v>918</v>
      </c>
      <c r="BH35" s="1" t="s">
        <v>98</v>
      </c>
      <c r="BI35" s="1" t="s">
        <v>919</v>
      </c>
      <c r="BJ35" s="1" t="s">
        <v>920</v>
      </c>
      <c r="BK35" s="1" t="s">
        <v>279</v>
      </c>
      <c r="BL35" s="1"/>
      <c r="BM35" s="1"/>
      <c r="BN35" s="1"/>
      <c r="BO35" s="1" t="s">
        <v>921</v>
      </c>
      <c r="BP35" s="1" t="s">
        <v>922</v>
      </c>
      <c r="BQ35" s="1"/>
      <c r="BR35" s="1" t="s">
        <v>923</v>
      </c>
      <c r="BS35" s="1"/>
      <c r="BT35" s="1"/>
      <c r="BU35" s="1" t="str">
        <f>HYPERLINK("https://nconnect.nicmar.ac.in/storage/profile/6a78682410593.png","Download")</f>
        <v>0</v>
      </c>
      <c r="BV35" s="3"/>
      <c r="BW35" s="3"/>
    </row>
    <row r="36" spans="1:75">
      <c r="A36" s="1" t="s">
        <v>75</v>
      </c>
      <c r="B36" s="1" t="s">
        <v>76</v>
      </c>
      <c r="C36" s="1" t="s">
        <v>924</v>
      </c>
      <c r="D36" s="1" t="s">
        <v>925</v>
      </c>
      <c r="E36" s="1" t="s">
        <v>845</v>
      </c>
      <c r="F36" s="1" t="s">
        <v>926</v>
      </c>
      <c r="G36" s="1" t="s">
        <v>927</v>
      </c>
      <c r="H36" s="1" t="s">
        <v>928</v>
      </c>
      <c r="I36" s="1" t="s">
        <v>929</v>
      </c>
      <c r="J36" s="1">
        <v>7379411715</v>
      </c>
      <c r="K36" s="1" t="s">
        <v>84</v>
      </c>
      <c r="L36" s="1" t="s">
        <v>930</v>
      </c>
      <c r="M36" s="1" t="s">
        <v>86</v>
      </c>
      <c r="N36" s="1" t="s">
        <v>931</v>
      </c>
      <c r="O36" s="1" t="s">
        <v>932</v>
      </c>
      <c r="P36" s="1" t="s">
        <v>89</v>
      </c>
      <c r="Q36" s="1">
        <v>378952692653</v>
      </c>
      <c r="R36" s="1" t="s">
        <v>933</v>
      </c>
      <c r="S36" s="1">
        <v>8787248261</v>
      </c>
      <c r="T36" s="1" t="s">
        <v>934</v>
      </c>
      <c r="U36" s="1" t="s">
        <v>935</v>
      </c>
      <c r="V36" s="1">
        <v>8787248261</v>
      </c>
      <c r="W36" s="1" t="s">
        <v>936</v>
      </c>
      <c r="X36" s="1" t="s">
        <v>937</v>
      </c>
      <c r="Y36" s="1" t="s">
        <v>938</v>
      </c>
      <c r="Z36" s="1" t="s">
        <v>939</v>
      </c>
      <c r="AA36" s="1" t="s">
        <v>937</v>
      </c>
      <c r="AB36" s="1" t="s">
        <v>938</v>
      </c>
      <c r="AC36" s="1" t="s">
        <v>939</v>
      </c>
      <c r="AD36" s="1" t="s">
        <v>99</v>
      </c>
      <c r="AE36" s="1" t="s">
        <v>99</v>
      </c>
      <c r="AF36" s="1" t="s">
        <v>940</v>
      </c>
      <c r="AG36" s="1" t="s">
        <v>941</v>
      </c>
      <c r="AH36" s="1" t="s">
        <v>150</v>
      </c>
      <c r="AI36" s="1" t="s">
        <v>352</v>
      </c>
      <c r="AJ36" s="1">
        <v>63.5</v>
      </c>
      <c r="AK36" s="1"/>
      <c r="AL36" s="1" t="s">
        <v>940</v>
      </c>
      <c r="AM36" s="1" t="s">
        <v>942</v>
      </c>
      <c r="AN36" s="1" t="s">
        <v>550</v>
      </c>
      <c r="AO36" s="1" t="s">
        <v>254</v>
      </c>
      <c r="AP36" s="1" t="s">
        <v>277</v>
      </c>
      <c r="AQ36" s="1">
        <v>60.59</v>
      </c>
      <c r="AR36" s="1"/>
      <c r="AS36" s="1"/>
      <c r="AT36" s="1"/>
      <c r="AU36" s="1"/>
      <c r="AV36" s="1"/>
      <c r="AW36" s="1"/>
      <c r="AX36" s="1"/>
      <c r="AY36" s="1" t="s">
        <v>943</v>
      </c>
      <c r="AZ36" s="1" t="s">
        <v>944</v>
      </c>
      <c r="BA36" s="1" t="s">
        <v>148</v>
      </c>
      <c r="BB36" s="1" t="s">
        <v>111</v>
      </c>
      <c r="BC36" s="1" t="s">
        <v>231</v>
      </c>
      <c r="BD36" s="1" t="s">
        <v>232</v>
      </c>
      <c r="BE36" s="1">
        <v>74.2</v>
      </c>
      <c r="BF36" s="1">
        <v>7.42</v>
      </c>
      <c r="BG36" s="1"/>
      <c r="BH36" s="1"/>
      <c r="BI36" s="1"/>
      <c r="BJ36" s="1"/>
      <c r="BK36" s="1"/>
      <c r="BL36" s="1"/>
      <c r="BM36" s="1"/>
      <c r="BN36" s="1"/>
      <c r="BO36" s="1" t="s">
        <v>284</v>
      </c>
      <c r="BP36" s="1"/>
      <c r="BQ36" s="1"/>
      <c r="BR36" s="1" t="s">
        <v>945</v>
      </c>
      <c r="BS36" s="1">
        <v>4</v>
      </c>
      <c r="BT36" s="1"/>
      <c r="BU36" s="1" t="str">
        <f>HYPERLINK("https://nconnect.nicmar.ac.in/storage/profile/6a771976545c3.png","Download")</f>
        <v>0</v>
      </c>
      <c r="BV36" s="3"/>
      <c r="BW36" s="3"/>
    </row>
    <row r="37" spans="1:75">
      <c r="A37" s="1" t="s">
        <v>75</v>
      </c>
      <c r="B37" s="1" t="s">
        <v>76</v>
      </c>
      <c r="C37" s="1" t="s">
        <v>946</v>
      </c>
      <c r="D37" s="1" t="s">
        <v>627</v>
      </c>
      <c r="E37" s="1" t="s">
        <v>947</v>
      </c>
      <c r="F37" s="1" t="s">
        <v>948</v>
      </c>
      <c r="G37" s="1" t="s">
        <v>949</v>
      </c>
      <c r="H37" s="1" t="s">
        <v>950</v>
      </c>
      <c r="I37" s="1" t="s">
        <v>950</v>
      </c>
      <c r="J37" s="1">
        <v>7219465171</v>
      </c>
      <c r="K37" s="1" t="s">
        <v>84</v>
      </c>
      <c r="L37" s="1" t="s">
        <v>951</v>
      </c>
      <c r="M37" s="1" t="s">
        <v>86</v>
      </c>
      <c r="N37" s="1" t="s">
        <v>952</v>
      </c>
      <c r="O37" s="1" t="s">
        <v>953</v>
      </c>
      <c r="P37" s="1" t="s">
        <v>126</v>
      </c>
      <c r="Q37" s="1">
        <v>497831772064</v>
      </c>
      <c r="R37" s="1" t="s">
        <v>947</v>
      </c>
      <c r="S37" s="1">
        <v>9158229375</v>
      </c>
      <c r="T37" s="1" t="s">
        <v>811</v>
      </c>
      <c r="U37" s="1" t="s">
        <v>954</v>
      </c>
      <c r="V37" s="1">
        <v>7507562955</v>
      </c>
      <c r="W37" s="1" t="s">
        <v>93</v>
      </c>
      <c r="X37" s="1" t="s">
        <v>955</v>
      </c>
      <c r="Y37" s="1" t="s">
        <v>611</v>
      </c>
      <c r="Z37" s="1" t="s">
        <v>96</v>
      </c>
      <c r="AA37" s="1" t="s">
        <v>955</v>
      </c>
      <c r="AB37" s="1" t="s">
        <v>611</v>
      </c>
      <c r="AC37" s="1" t="s">
        <v>96</v>
      </c>
      <c r="AD37" s="1" t="s">
        <v>99</v>
      </c>
      <c r="AE37" s="1" t="s">
        <v>99</v>
      </c>
      <c r="AF37" s="1" t="s">
        <v>956</v>
      </c>
      <c r="AG37" s="1" t="s">
        <v>613</v>
      </c>
      <c r="AH37" s="1" t="s">
        <v>304</v>
      </c>
      <c r="AI37" s="1" t="s">
        <v>102</v>
      </c>
      <c r="AJ37" s="1">
        <v>71.8</v>
      </c>
      <c r="AK37" s="1"/>
      <c r="AL37" s="1" t="s">
        <v>957</v>
      </c>
      <c r="AM37" s="1" t="s">
        <v>613</v>
      </c>
      <c r="AN37" s="1" t="s">
        <v>139</v>
      </c>
      <c r="AO37" s="1" t="s">
        <v>150</v>
      </c>
      <c r="AP37" s="1" t="s">
        <v>328</v>
      </c>
      <c r="AQ37" s="1">
        <v>57.23</v>
      </c>
      <c r="AR37" s="1"/>
      <c r="AS37" s="1" t="s">
        <v>958</v>
      </c>
      <c r="AT37" s="1" t="s">
        <v>959</v>
      </c>
      <c r="AU37" s="1" t="s">
        <v>328</v>
      </c>
      <c r="AV37" s="1" t="s">
        <v>255</v>
      </c>
      <c r="AW37" s="1">
        <v>81.21</v>
      </c>
      <c r="AX37" s="1"/>
      <c r="AY37" s="1" t="s">
        <v>960</v>
      </c>
      <c r="AZ37" s="1" t="s">
        <v>961</v>
      </c>
      <c r="BA37" s="1" t="s">
        <v>110</v>
      </c>
      <c r="BB37" s="1" t="s">
        <v>111</v>
      </c>
      <c r="BC37" s="1" t="s">
        <v>618</v>
      </c>
      <c r="BD37" s="1" t="s">
        <v>962</v>
      </c>
      <c r="BE37" s="1">
        <v>85.7</v>
      </c>
      <c r="BF37" s="1">
        <v>9.6</v>
      </c>
      <c r="BG37" s="1"/>
      <c r="BH37" s="1"/>
      <c r="BI37" s="1"/>
      <c r="BJ37" s="1"/>
      <c r="BK37" s="1"/>
      <c r="BL37" s="1"/>
      <c r="BM37" s="1"/>
      <c r="BN37" s="1"/>
      <c r="BO37" s="1" t="s">
        <v>963</v>
      </c>
      <c r="BP37" s="1"/>
      <c r="BQ37" s="1"/>
      <c r="BR37" s="1"/>
      <c r="BS37" s="1"/>
      <c r="BT37" s="1" t="s">
        <v>964</v>
      </c>
      <c r="BU37" s="1" t="str">
        <f>HYPERLINK("https://nconnect.nicmar.ac.in/storage/profile/6a776f69ee9d1.png","Download")</f>
        <v>0</v>
      </c>
      <c r="BV37" s="3"/>
      <c r="BW37" s="3"/>
    </row>
    <row r="38" spans="1:75">
      <c r="A38" s="1" t="s">
        <v>75</v>
      </c>
      <c r="B38" s="1" t="s">
        <v>76</v>
      </c>
      <c r="C38" s="1" t="s">
        <v>965</v>
      </c>
      <c r="D38" s="1" t="s">
        <v>966</v>
      </c>
      <c r="E38" s="1" t="s">
        <v>441</v>
      </c>
      <c r="F38" s="1" t="s">
        <v>264</v>
      </c>
      <c r="G38" s="1" t="s">
        <v>967</v>
      </c>
      <c r="H38" s="1" t="s">
        <v>968</v>
      </c>
      <c r="I38" s="1" t="s">
        <v>968</v>
      </c>
      <c r="J38" s="1">
        <v>7775852980</v>
      </c>
      <c r="K38" s="1" t="s">
        <v>84</v>
      </c>
      <c r="L38" s="1" t="s">
        <v>969</v>
      </c>
      <c r="M38" s="1" t="s">
        <v>86</v>
      </c>
      <c r="N38" s="1" t="s">
        <v>493</v>
      </c>
      <c r="O38" s="1" t="s">
        <v>970</v>
      </c>
      <c r="P38" s="1" t="s">
        <v>971</v>
      </c>
      <c r="Q38" s="1">
        <v>930080558384</v>
      </c>
      <c r="R38" s="1" t="s">
        <v>972</v>
      </c>
      <c r="S38" s="1">
        <v>9823773066</v>
      </c>
      <c r="T38" s="1" t="s">
        <v>973</v>
      </c>
      <c r="U38" s="1" t="s">
        <v>974</v>
      </c>
      <c r="V38" s="1">
        <v>7378911769</v>
      </c>
      <c r="W38" s="1" t="s">
        <v>193</v>
      </c>
      <c r="X38" s="1" t="s">
        <v>975</v>
      </c>
      <c r="Y38" s="1" t="s">
        <v>611</v>
      </c>
      <c r="Z38" s="1" t="s">
        <v>96</v>
      </c>
      <c r="AA38" s="1" t="s">
        <v>976</v>
      </c>
      <c r="AB38" s="1" t="s">
        <v>611</v>
      </c>
      <c r="AC38" s="1" t="s">
        <v>96</v>
      </c>
      <c r="AD38" s="1" t="s">
        <v>99</v>
      </c>
      <c r="AE38" s="1" t="s">
        <v>99</v>
      </c>
      <c r="AF38" s="1" t="s">
        <v>977</v>
      </c>
      <c r="AG38" s="1" t="s">
        <v>978</v>
      </c>
      <c r="AH38" s="1" t="s">
        <v>102</v>
      </c>
      <c r="AI38" s="1" t="s">
        <v>103</v>
      </c>
      <c r="AJ38" s="1">
        <v>70.4</v>
      </c>
      <c r="AK38" s="1"/>
      <c r="AL38" s="1"/>
      <c r="AM38" s="1"/>
      <c r="AN38" s="1"/>
      <c r="AO38" s="1"/>
      <c r="AP38" s="1"/>
      <c r="AQ38" s="1"/>
      <c r="AR38" s="1"/>
      <c r="AS38" s="1" t="s">
        <v>111</v>
      </c>
      <c r="AT38" s="1" t="s">
        <v>979</v>
      </c>
      <c r="AU38" s="1" t="s">
        <v>980</v>
      </c>
      <c r="AV38" s="1" t="s">
        <v>255</v>
      </c>
      <c r="AW38" s="1">
        <v>84.13</v>
      </c>
      <c r="AX38" s="1"/>
      <c r="AY38" s="1" t="s">
        <v>981</v>
      </c>
      <c r="AZ38" s="1" t="s">
        <v>982</v>
      </c>
      <c r="BA38" s="1" t="s">
        <v>110</v>
      </c>
      <c r="BB38" s="1" t="s">
        <v>111</v>
      </c>
      <c r="BC38" s="1" t="s">
        <v>231</v>
      </c>
      <c r="BD38" s="1" t="s">
        <v>962</v>
      </c>
      <c r="BE38" s="1">
        <v>83.7</v>
      </c>
      <c r="BF38" s="1">
        <v>9.52</v>
      </c>
      <c r="BG38" s="1"/>
      <c r="BH38" s="1"/>
      <c r="BI38" s="1"/>
      <c r="BJ38" s="1"/>
      <c r="BK38" s="1"/>
      <c r="BL38" s="1"/>
      <c r="BM38" s="1"/>
      <c r="BN38" s="1"/>
      <c r="BO38" s="1" t="s">
        <v>983</v>
      </c>
      <c r="BP38" s="1" t="s">
        <v>984</v>
      </c>
      <c r="BQ38" s="1" t="s">
        <v>985</v>
      </c>
      <c r="BR38" s="1"/>
      <c r="BS38" s="1"/>
      <c r="BT38" s="1" t="s">
        <v>986</v>
      </c>
      <c r="BU38" s="1" t="str">
        <f>HYPERLINK("https://nconnect.nicmar.ac.in/storage/profile/6a78243e73ccf.png","Download")</f>
        <v>0</v>
      </c>
      <c r="BV38" s="3"/>
      <c r="BW38" s="3"/>
    </row>
    <row r="39" spans="1:75">
      <c r="A39" s="1" t="s">
        <v>75</v>
      </c>
      <c r="B39" s="1" t="s">
        <v>76</v>
      </c>
      <c r="C39" s="1" t="s">
        <v>987</v>
      </c>
      <c r="D39" s="1" t="s">
        <v>988</v>
      </c>
      <c r="E39" s="1" t="s">
        <v>898</v>
      </c>
      <c r="F39" s="1" t="s">
        <v>989</v>
      </c>
      <c r="G39" s="1" t="s">
        <v>990</v>
      </c>
      <c r="H39" s="1" t="s">
        <v>991</v>
      </c>
      <c r="I39" s="1" t="s">
        <v>992</v>
      </c>
      <c r="J39" s="1">
        <v>9112611113</v>
      </c>
      <c r="K39" s="1" t="s">
        <v>84</v>
      </c>
      <c r="L39" s="1" t="s">
        <v>993</v>
      </c>
      <c r="M39" s="1" t="s">
        <v>86</v>
      </c>
      <c r="N39" s="1" t="s">
        <v>163</v>
      </c>
      <c r="O39" s="1" t="s">
        <v>994</v>
      </c>
      <c r="P39" s="1" t="s">
        <v>246</v>
      </c>
      <c r="Q39" s="1">
        <v>362646385986</v>
      </c>
      <c r="R39" s="1" t="s">
        <v>995</v>
      </c>
      <c r="S39" s="1">
        <v>8983136574</v>
      </c>
      <c r="T39" s="1" t="s">
        <v>996</v>
      </c>
      <c r="U39" s="1" t="s">
        <v>997</v>
      </c>
      <c r="V39" s="1">
        <v>8983136574</v>
      </c>
      <c r="W39" s="1" t="s">
        <v>193</v>
      </c>
      <c r="X39" s="1" t="s">
        <v>998</v>
      </c>
      <c r="Y39" s="1" t="s">
        <v>999</v>
      </c>
      <c r="Z39" s="1" t="s">
        <v>96</v>
      </c>
      <c r="AA39" s="1" t="s">
        <v>998</v>
      </c>
      <c r="AB39" s="1" t="s">
        <v>999</v>
      </c>
      <c r="AC39" s="1" t="s">
        <v>96</v>
      </c>
      <c r="AD39" s="1" t="s">
        <v>99</v>
      </c>
      <c r="AE39" s="1" t="s">
        <v>99</v>
      </c>
      <c r="AF39" s="1" t="s">
        <v>1000</v>
      </c>
      <c r="AG39" s="1" t="s">
        <v>1001</v>
      </c>
      <c r="AH39" s="1" t="s">
        <v>150</v>
      </c>
      <c r="AI39" s="1" t="s">
        <v>106</v>
      </c>
      <c r="AJ39" s="1">
        <v>66.2</v>
      </c>
      <c r="AK39" s="1"/>
      <c r="AL39" s="1"/>
      <c r="AM39" s="1"/>
      <c r="AN39" s="1"/>
      <c r="AO39" s="1"/>
      <c r="AP39" s="1"/>
      <c r="AQ39" s="1"/>
      <c r="AR39" s="1"/>
      <c r="AS39" s="1" t="s">
        <v>646</v>
      </c>
      <c r="AT39" s="1" t="s">
        <v>1002</v>
      </c>
      <c r="AU39" s="1" t="s">
        <v>376</v>
      </c>
      <c r="AV39" s="1" t="s">
        <v>354</v>
      </c>
      <c r="AW39" s="1">
        <v>86.37</v>
      </c>
      <c r="AX39" s="1"/>
      <c r="AY39" s="1" t="s">
        <v>1003</v>
      </c>
      <c r="AZ39" s="1" t="s">
        <v>1004</v>
      </c>
      <c r="BA39" s="1" t="s">
        <v>110</v>
      </c>
      <c r="BB39" s="1" t="s">
        <v>111</v>
      </c>
      <c r="BC39" s="1" t="s">
        <v>307</v>
      </c>
      <c r="BD39" s="1" t="s">
        <v>232</v>
      </c>
      <c r="BE39" s="1">
        <v>67.8</v>
      </c>
      <c r="BF39" s="1">
        <v>7.53</v>
      </c>
      <c r="BG39" s="1"/>
      <c r="BH39" s="1"/>
      <c r="BI39" s="1"/>
      <c r="BJ39" s="1"/>
      <c r="BK39" s="1"/>
      <c r="BL39" s="1"/>
      <c r="BM39" s="1"/>
      <c r="BN39" s="1"/>
      <c r="BO39" s="1" t="s">
        <v>1005</v>
      </c>
      <c r="BP39" s="1" t="s">
        <v>1006</v>
      </c>
      <c r="BQ39" s="1" t="s">
        <v>1007</v>
      </c>
      <c r="BR39" s="1" t="s">
        <v>1008</v>
      </c>
      <c r="BS39" s="1">
        <v>5</v>
      </c>
      <c r="BT39" s="1"/>
      <c r="BU39" s="1" t="str">
        <f>HYPERLINK("https://nconnect.nicmar.ac.in/storage/profile/6a78be5a76923.png","Download")</f>
        <v>0</v>
      </c>
      <c r="BV39" s="3"/>
      <c r="BW39" s="3"/>
    </row>
    <row r="40" spans="1:75">
      <c r="A40" s="1" t="s">
        <v>75</v>
      </c>
      <c r="B40" s="1" t="s">
        <v>76</v>
      </c>
      <c r="C40" s="1" t="s">
        <v>1009</v>
      </c>
      <c r="D40" s="1" t="s">
        <v>1010</v>
      </c>
      <c r="E40" s="1" t="s">
        <v>90</v>
      </c>
      <c r="F40" s="1" t="s">
        <v>1011</v>
      </c>
      <c r="G40" s="1" t="s">
        <v>1012</v>
      </c>
      <c r="H40" s="1" t="s">
        <v>1013</v>
      </c>
      <c r="I40" s="1" t="s">
        <v>1013</v>
      </c>
      <c r="J40" s="1">
        <v>9496463800</v>
      </c>
      <c r="K40" s="1" t="s">
        <v>121</v>
      </c>
      <c r="L40" s="1" t="s">
        <v>1014</v>
      </c>
      <c r="M40" s="1" t="s">
        <v>86</v>
      </c>
      <c r="N40" s="1" t="s">
        <v>124</v>
      </c>
      <c r="O40" s="1" t="s">
        <v>1015</v>
      </c>
      <c r="P40" s="1" t="s">
        <v>126</v>
      </c>
      <c r="Q40" s="1">
        <v>448451102613</v>
      </c>
      <c r="R40" s="1" t="s">
        <v>1016</v>
      </c>
      <c r="S40" s="1">
        <v>9447424094</v>
      </c>
      <c r="T40" s="1" t="s">
        <v>1017</v>
      </c>
      <c r="U40" s="1" t="s">
        <v>1018</v>
      </c>
      <c r="V40" s="1">
        <v>9495096765</v>
      </c>
      <c r="W40" s="1" t="s">
        <v>496</v>
      </c>
      <c r="X40" s="1" t="s">
        <v>1019</v>
      </c>
      <c r="Y40" s="1" t="s">
        <v>1020</v>
      </c>
      <c r="Z40" s="1" t="s">
        <v>222</v>
      </c>
      <c r="AA40" s="1" t="s">
        <v>1019</v>
      </c>
      <c r="AB40" s="1" t="s">
        <v>1020</v>
      </c>
      <c r="AC40" s="1" t="s">
        <v>222</v>
      </c>
      <c r="AD40" s="1" t="s">
        <v>99</v>
      </c>
      <c r="AE40" s="1" t="s">
        <v>99</v>
      </c>
      <c r="AF40" s="1" t="s">
        <v>1021</v>
      </c>
      <c r="AG40" s="1" t="s">
        <v>1022</v>
      </c>
      <c r="AH40" s="1" t="s">
        <v>144</v>
      </c>
      <c r="AI40" s="1" t="s">
        <v>709</v>
      </c>
      <c r="AJ40" s="1">
        <v>94.44</v>
      </c>
      <c r="AK40" s="1"/>
      <c r="AL40" s="1" t="s">
        <v>1023</v>
      </c>
      <c r="AM40" s="1" t="s">
        <v>1022</v>
      </c>
      <c r="AN40" s="1" t="s">
        <v>139</v>
      </c>
      <c r="AO40" s="1" t="s">
        <v>736</v>
      </c>
      <c r="AP40" s="1" t="s">
        <v>548</v>
      </c>
      <c r="AQ40" s="1">
        <v>79.91</v>
      </c>
      <c r="AR40" s="1"/>
      <c r="AS40" s="1"/>
      <c r="AT40" s="1"/>
      <c r="AU40" s="1"/>
      <c r="AV40" s="1"/>
      <c r="AW40" s="1"/>
      <c r="AX40" s="1"/>
      <c r="AY40" s="1" t="s">
        <v>1024</v>
      </c>
      <c r="AZ40" s="1" t="s">
        <v>1025</v>
      </c>
      <c r="BA40" s="1" t="s">
        <v>148</v>
      </c>
      <c r="BB40" s="1" t="s">
        <v>111</v>
      </c>
      <c r="BC40" s="1" t="s">
        <v>429</v>
      </c>
      <c r="BD40" s="1" t="s">
        <v>1026</v>
      </c>
      <c r="BE40" s="1">
        <v>66.2</v>
      </c>
      <c r="BF40" s="1">
        <v>6.62</v>
      </c>
      <c r="BG40" s="1"/>
      <c r="BH40" s="1"/>
      <c r="BI40" s="1"/>
      <c r="BJ40" s="1"/>
      <c r="BK40" s="1"/>
      <c r="BL40" s="1"/>
      <c r="BM40" s="1"/>
      <c r="BN40" s="1"/>
      <c r="BO40" s="1" t="s">
        <v>284</v>
      </c>
      <c r="BP40" s="1" t="s">
        <v>1027</v>
      </c>
      <c r="BQ40" s="1" t="s">
        <v>1028</v>
      </c>
      <c r="BR40" s="1" t="s">
        <v>1029</v>
      </c>
      <c r="BS40" s="1">
        <v>27</v>
      </c>
      <c r="BT40" s="1"/>
      <c r="BU40" s="1" t="str">
        <f>HYPERLINK("https://nconnect.nicmar.ac.in/storage/profile/6a782c2eec4c4.png","Download")</f>
        <v>0</v>
      </c>
      <c r="BV40" s="3"/>
      <c r="BW40" s="3"/>
    </row>
    <row r="41" spans="1:75">
      <c r="A41" s="1" t="s">
        <v>75</v>
      </c>
      <c r="B41" s="1" t="s">
        <v>76</v>
      </c>
      <c r="C41" s="1" t="s">
        <v>1030</v>
      </c>
      <c r="D41" s="1" t="s">
        <v>1031</v>
      </c>
      <c r="E41" s="1" t="s">
        <v>1032</v>
      </c>
      <c r="F41" s="1" t="s">
        <v>1033</v>
      </c>
      <c r="G41" s="1" t="s">
        <v>1034</v>
      </c>
      <c r="H41" s="1" t="s">
        <v>1035</v>
      </c>
      <c r="I41" s="1" t="s">
        <v>1036</v>
      </c>
      <c r="J41" s="1">
        <v>9892452776</v>
      </c>
      <c r="K41" s="1" t="s">
        <v>121</v>
      </c>
      <c r="L41" s="1" t="s">
        <v>1037</v>
      </c>
      <c r="M41" s="1" t="s">
        <v>86</v>
      </c>
      <c r="N41" s="1" t="s">
        <v>748</v>
      </c>
      <c r="O41" s="1" t="s">
        <v>770</v>
      </c>
      <c r="P41" s="1" t="s">
        <v>635</v>
      </c>
      <c r="Q41" s="1">
        <v>776235111376</v>
      </c>
      <c r="R41" s="1" t="s">
        <v>1032</v>
      </c>
      <c r="S41" s="1">
        <v>9221493831</v>
      </c>
      <c r="T41" s="1" t="s">
        <v>323</v>
      </c>
      <c r="U41" s="1" t="s">
        <v>1038</v>
      </c>
      <c r="V41" s="1">
        <v>9221473879</v>
      </c>
      <c r="W41" s="1" t="s">
        <v>93</v>
      </c>
      <c r="X41" s="1" t="s">
        <v>1039</v>
      </c>
      <c r="Y41" s="1" t="s">
        <v>1040</v>
      </c>
      <c r="Z41" s="1" t="s">
        <v>96</v>
      </c>
      <c r="AA41" s="1" t="s">
        <v>1039</v>
      </c>
      <c r="AB41" s="1" t="s">
        <v>1040</v>
      </c>
      <c r="AC41" s="1" t="s">
        <v>96</v>
      </c>
      <c r="AD41" s="1" t="s">
        <v>99</v>
      </c>
      <c r="AE41" s="1" t="s">
        <v>99</v>
      </c>
      <c r="AF41" s="1" t="s">
        <v>1041</v>
      </c>
      <c r="AG41" s="1" t="s">
        <v>1042</v>
      </c>
      <c r="AH41" s="1" t="s">
        <v>102</v>
      </c>
      <c r="AI41" s="1" t="s">
        <v>150</v>
      </c>
      <c r="AJ41" s="1">
        <v>75.2</v>
      </c>
      <c r="AK41" s="1"/>
      <c r="AL41" s="1"/>
      <c r="AM41" s="1"/>
      <c r="AN41" s="1"/>
      <c r="AO41" s="1"/>
      <c r="AP41" s="1"/>
      <c r="AQ41" s="1"/>
      <c r="AR41" s="1"/>
      <c r="AS41" s="1" t="s">
        <v>111</v>
      </c>
      <c r="AT41" s="1" t="s">
        <v>1043</v>
      </c>
      <c r="AU41" s="1" t="s">
        <v>150</v>
      </c>
      <c r="AV41" s="1" t="s">
        <v>1044</v>
      </c>
      <c r="AW41" s="1">
        <v>63.21</v>
      </c>
      <c r="AX41" s="1"/>
      <c r="AY41" s="1" t="s">
        <v>778</v>
      </c>
      <c r="AZ41" s="1" t="s">
        <v>1045</v>
      </c>
      <c r="BA41" s="1" t="s">
        <v>110</v>
      </c>
      <c r="BB41" s="1" t="s">
        <v>111</v>
      </c>
      <c r="BC41" s="1" t="s">
        <v>307</v>
      </c>
      <c r="BD41" s="1" t="s">
        <v>332</v>
      </c>
      <c r="BE41" s="1">
        <v>74.25</v>
      </c>
      <c r="BF41" s="1">
        <v>8.35</v>
      </c>
      <c r="BG41" s="1"/>
      <c r="BH41" s="1"/>
      <c r="BI41" s="1"/>
      <c r="BJ41" s="1"/>
      <c r="BK41" s="1"/>
      <c r="BL41" s="1"/>
      <c r="BM41" s="1"/>
      <c r="BN41" s="1"/>
      <c r="BO41" s="1" t="s">
        <v>1046</v>
      </c>
      <c r="BP41" s="1" t="s">
        <v>1047</v>
      </c>
      <c r="BQ41" s="1" t="s">
        <v>1048</v>
      </c>
      <c r="BR41" s="1"/>
      <c r="BS41" s="1"/>
      <c r="BT41" s="1" t="s">
        <v>1049</v>
      </c>
      <c r="BU41" s="1" t="str">
        <f>HYPERLINK("https://nconnect.nicmar.ac.in/storage/profile/6a76fb5b7f394.png","Download")</f>
        <v>0</v>
      </c>
      <c r="BV41" s="3"/>
      <c r="BW41" s="3"/>
    </row>
    <row r="42" spans="1:75">
      <c r="A42" s="1" t="s">
        <v>75</v>
      </c>
      <c r="B42" s="1" t="s">
        <v>76</v>
      </c>
      <c r="C42" s="1" t="s">
        <v>1050</v>
      </c>
      <c r="D42" s="1" t="s">
        <v>1051</v>
      </c>
      <c r="E42" s="1"/>
      <c r="F42" s="1" t="s">
        <v>1052</v>
      </c>
      <c r="G42" s="1" t="s">
        <v>1053</v>
      </c>
      <c r="H42" s="1" t="s">
        <v>1054</v>
      </c>
      <c r="I42" s="1" t="s">
        <v>1054</v>
      </c>
      <c r="J42" s="1">
        <v>9390747520</v>
      </c>
      <c r="K42" s="1" t="s">
        <v>84</v>
      </c>
      <c r="L42" s="1" t="s">
        <v>1055</v>
      </c>
      <c r="M42" s="1" t="s">
        <v>86</v>
      </c>
      <c r="N42" s="1" t="s">
        <v>1056</v>
      </c>
      <c r="O42" s="1" t="s">
        <v>1057</v>
      </c>
      <c r="P42" s="1" t="s">
        <v>246</v>
      </c>
      <c r="Q42" s="1">
        <v>463803014956</v>
      </c>
      <c r="R42" s="1" t="s">
        <v>1058</v>
      </c>
      <c r="S42" s="1">
        <v>9618302007</v>
      </c>
      <c r="T42" s="1" t="s">
        <v>91</v>
      </c>
      <c r="U42" s="1" t="s">
        <v>1059</v>
      </c>
      <c r="V42" s="1">
        <v>9618302007</v>
      </c>
      <c r="W42" s="1" t="s">
        <v>907</v>
      </c>
      <c r="X42" s="1" t="s">
        <v>1060</v>
      </c>
      <c r="Y42" s="1" t="s">
        <v>1061</v>
      </c>
      <c r="Z42" s="1" t="s">
        <v>473</v>
      </c>
      <c r="AA42" s="1" t="s">
        <v>1060</v>
      </c>
      <c r="AB42" s="1" t="s">
        <v>1061</v>
      </c>
      <c r="AC42" s="1" t="s">
        <v>473</v>
      </c>
      <c r="AD42" s="1" t="s">
        <v>99</v>
      </c>
      <c r="AE42" s="1" t="s">
        <v>99</v>
      </c>
      <c r="AF42" s="1" t="s">
        <v>1062</v>
      </c>
      <c r="AG42" s="1" t="s">
        <v>1063</v>
      </c>
      <c r="AH42" s="1" t="s">
        <v>106</v>
      </c>
      <c r="AI42" s="1" t="s">
        <v>403</v>
      </c>
      <c r="AJ42" s="1">
        <v>88</v>
      </c>
      <c r="AK42" s="1">
        <v>0</v>
      </c>
      <c r="AL42" s="1"/>
      <c r="AM42" s="1"/>
      <c r="AN42" s="1"/>
      <c r="AO42" s="1"/>
      <c r="AP42" s="1"/>
      <c r="AQ42" s="1"/>
      <c r="AR42" s="1"/>
      <c r="AS42" s="1" t="s">
        <v>111</v>
      </c>
      <c r="AT42" s="1" t="s">
        <v>1064</v>
      </c>
      <c r="AU42" s="1" t="s">
        <v>202</v>
      </c>
      <c r="AV42" s="1" t="s">
        <v>1065</v>
      </c>
      <c r="AW42" s="1">
        <v>69.14</v>
      </c>
      <c r="AX42" s="1"/>
      <c r="AY42" s="1" t="s">
        <v>1066</v>
      </c>
      <c r="AZ42" s="1" t="s">
        <v>1067</v>
      </c>
      <c r="BA42" s="1" t="s">
        <v>148</v>
      </c>
      <c r="BB42" s="1" t="s">
        <v>111</v>
      </c>
      <c r="BC42" s="1" t="s">
        <v>529</v>
      </c>
      <c r="BD42" s="1" t="s">
        <v>1068</v>
      </c>
      <c r="BE42" s="1">
        <v>77.2</v>
      </c>
      <c r="BF42" s="1">
        <v>8.22</v>
      </c>
      <c r="BG42" s="1"/>
      <c r="BH42" s="1"/>
      <c r="BI42" s="1"/>
      <c r="BJ42" s="1"/>
      <c r="BK42" s="1"/>
      <c r="BL42" s="1"/>
      <c r="BM42" s="1"/>
      <c r="BN42" s="1"/>
      <c r="BO42" s="1" t="s">
        <v>1069</v>
      </c>
      <c r="BP42" s="1"/>
      <c r="BQ42" s="1"/>
      <c r="BR42" s="1" t="s">
        <v>1070</v>
      </c>
      <c r="BS42" s="1">
        <v>33</v>
      </c>
      <c r="BT42" s="1" t="s">
        <v>1071</v>
      </c>
      <c r="BU42" s="1" t="str">
        <f>HYPERLINK("https://nconnect.nicmar.ac.in/storage/profile/6a7731783a23a.png","Download")</f>
        <v>0</v>
      </c>
      <c r="BV42" s="3"/>
      <c r="BW42" s="3"/>
    </row>
    <row r="43" spans="1:75">
      <c r="A43" s="1" t="s">
        <v>75</v>
      </c>
      <c r="B43" s="1" t="s">
        <v>76</v>
      </c>
      <c r="C43" s="1" t="s">
        <v>1072</v>
      </c>
      <c r="D43" s="1" t="s">
        <v>1073</v>
      </c>
      <c r="E43" s="1"/>
      <c r="F43" s="1" t="s">
        <v>1074</v>
      </c>
      <c r="G43" s="1" t="s">
        <v>1075</v>
      </c>
      <c r="H43" s="1" t="s">
        <v>1076</v>
      </c>
      <c r="I43" s="1" t="s">
        <v>1076</v>
      </c>
      <c r="J43" s="1">
        <v>9633657111</v>
      </c>
      <c r="K43" s="1" t="s">
        <v>121</v>
      </c>
      <c r="L43" s="1" t="s">
        <v>1077</v>
      </c>
      <c r="M43" s="1" t="s">
        <v>86</v>
      </c>
      <c r="N43" s="1" t="s">
        <v>1078</v>
      </c>
      <c r="O43" s="1" t="s">
        <v>1079</v>
      </c>
      <c r="P43" s="1" t="s">
        <v>126</v>
      </c>
      <c r="Q43" s="1">
        <v>634864585903</v>
      </c>
      <c r="R43" s="1" t="s">
        <v>1080</v>
      </c>
      <c r="S43" s="1">
        <v>9746926374</v>
      </c>
      <c r="T43" s="1" t="s">
        <v>323</v>
      </c>
      <c r="U43" s="1" t="s">
        <v>1081</v>
      </c>
      <c r="V43" s="1">
        <v>9995841344</v>
      </c>
      <c r="W43" s="1" t="s">
        <v>1082</v>
      </c>
      <c r="X43" s="1" t="s">
        <v>1083</v>
      </c>
      <c r="Y43" s="1" t="s">
        <v>1084</v>
      </c>
      <c r="Z43" s="1" t="s">
        <v>222</v>
      </c>
      <c r="AA43" s="1" t="s">
        <v>1083</v>
      </c>
      <c r="AB43" s="1" t="s">
        <v>1084</v>
      </c>
      <c r="AC43" s="1" t="s">
        <v>222</v>
      </c>
      <c r="AD43" s="1" t="s">
        <v>99</v>
      </c>
      <c r="AE43" s="1" t="s">
        <v>99</v>
      </c>
      <c r="AF43" s="1" t="s">
        <v>1085</v>
      </c>
      <c r="AG43" s="1" t="s">
        <v>1086</v>
      </c>
      <c r="AH43" s="1" t="s">
        <v>255</v>
      </c>
      <c r="AI43" s="1" t="s">
        <v>256</v>
      </c>
      <c r="AJ43" s="1">
        <v>85.4</v>
      </c>
      <c r="AK43" s="1">
        <v>8.6</v>
      </c>
      <c r="AL43" s="1" t="s">
        <v>1085</v>
      </c>
      <c r="AM43" s="1" t="s">
        <v>1086</v>
      </c>
      <c r="AN43" s="1" t="s">
        <v>139</v>
      </c>
      <c r="AO43" s="1" t="s">
        <v>554</v>
      </c>
      <c r="AP43" s="1" t="s">
        <v>962</v>
      </c>
      <c r="AQ43" s="1">
        <v>77.8</v>
      </c>
      <c r="AR43" s="1">
        <v>7.8</v>
      </c>
      <c r="AS43" s="1"/>
      <c r="AT43" s="1"/>
      <c r="AU43" s="1"/>
      <c r="AV43" s="1"/>
      <c r="AW43" s="1"/>
      <c r="AX43" s="1"/>
      <c r="AY43" s="1" t="s">
        <v>1087</v>
      </c>
      <c r="AZ43" s="1" t="s">
        <v>1088</v>
      </c>
      <c r="BA43" s="1" t="s">
        <v>148</v>
      </c>
      <c r="BB43" s="1" t="s">
        <v>111</v>
      </c>
      <c r="BC43" s="1" t="s">
        <v>529</v>
      </c>
      <c r="BD43" s="1" t="s">
        <v>310</v>
      </c>
      <c r="BE43" s="1">
        <v>76.8</v>
      </c>
      <c r="BF43" s="1">
        <v>7.68</v>
      </c>
      <c r="BG43" s="1"/>
      <c r="BH43" s="1"/>
      <c r="BI43" s="1"/>
      <c r="BJ43" s="1"/>
      <c r="BK43" s="1"/>
      <c r="BL43" s="1"/>
      <c r="BM43" s="1"/>
      <c r="BN43" s="1"/>
      <c r="BO43" s="1" t="s">
        <v>1089</v>
      </c>
      <c r="BP43" s="1"/>
      <c r="BQ43" s="1"/>
      <c r="BR43" s="1" t="s">
        <v>1090</v>
      </c>
      <c r="BS43" s="1">
        <v>4</v>
      </c>
      <c r="BT43" s="1" t="s">
        <v>1091</v>
      </c>
      <c r="BU43" s="1" t="str">
        <f>HYPERLINK("https://nconnect.nicmar.ac.in/storage/profile/6a7739ca206c8.png","Download")</f>
        <v>0</v>
      </c>
      <c r="BV43" s="3"/>
      <c r="BW43" s="3"/>
    </row>
    <row r="44" spans="1:75">
      <c r="A44" s="1" t="s">
        <v>75</v>
      </c>
      <c r="B44" s="1" t="s">
        <v>76</v>
      </c>
      <c r="C44" s="1" t="s">
        <v>1092</v>
      </c>
      <c r="D44" s="1" t="s">
        <v>602</v>
      </c>
      <c r="E44" s="1" t="s">
        <v>1093</v>
      </c>
      <c r="F44" s="1" t="s">
        <v>1094</v>
      </c>
      <c r="G44" s="1" t="s">
        <v>1095</v>
      </c>
      <c r="H44" s="1" t="s">
        <v>1096</v>
      </c>
      <c r="I44" s="1" t="s">
        <v>1097</v>
      </c>
      <c r="J44" s="1">
        <v>9307047899</v>
      </c>
      <c r="K44" s="1" t="s">
        <v>84</v>
      </c>
      <c r="L44" s="1" t="s">
        <v>1098</v>
      </c>
      <c r="M44" s="1" t="s">
        <v>86</v>
      </c>
      <c r="N44" s="1" t="s">
        <v>1099</v>
      </c>
      <c r="O44" s="1" t="s">
        <v>1100</v>
      </c>
      <c r="P44" s="1" t="s">
        <v>246</v>
      </c>
      <c r="Q44" s="1">
        <v>503266560894</v>
      </c>
      <c r="R44" s="1" t="s">
        <v>1101</v>
      </c>
      <c r="S44" s="1">
        <v>8766640667</v>
      </c>
      <c r="T44" s="1" t="s">
        <v>348</v>
      </c>
      <c r="U44" s="1" t="s">
        <v>1102</v>
      </c>
      <c r="V44" s="1">
        <v>7020393369</v>
      </c>
      <c r="W44" s="1" t="s">
        <v>348</v>
      </c>
      <c r="X44" s="1" t="s">
        <v>1103</v>
      </c>
      <c r="Y44" s="1" t="s">
        <v>300</v>
      </c>
      <c r="Z44" s="1" t="s">
        <v>96</v>
      </c>
      <c r="AA44" s="1" t="s">
        <v>1103</v>
      </c>
      <c r="AB44" s="1" t="s">
        <v>300</v>
      </c>
      <c r="AC44" s="1" t="s">
        <v>96</v>
      </c>
      <c r="AD44" s="1" t="s">
        <v>99</v>
      </c>
      <c r="AE44" s="1" t="s">
        <v>99</v>
      </c>
      <c r="AF44" s="1" t="s">
        <v>1104</v>
      </c>
      <c r="AG44" s="1" t="s">
        <v>1105</v>
      </c>
      <c r="AH44" s="1" t="s">
        <v>150</v>
      </c>
      <c r="AI44" s="1" t="s">
        <v>171</v>
      </c>
      <c r="AJ44" s="1">
        <v>79.4</v>
      </c>
      <c r="AK44" s="1"/>
      <c r="AL44" s="1" t="s">
        <v>1106</v>
      </c>
      <c r="AM44" s="1" t="s">
        <v>708</v>
      </c>
      <c r="AN44" s="1" t="s">
        <v>139</v>
      </c>
      <c r="AO44" s="1" t="s">
        <v>106</v>
      </c>
      <c r="AP44" s="1" t="s">
        <v>595</v>
      </c>
      <c r="AQ44" s="1">
        <v>57.85</v>
      </c>
      <c r="AR44" s="1"/>
      <c r="AS44" s="1" t="s">
        <v>142</v>
      </c>
      <c r="AT44" s="1" t="s">
        <v>1107</v>
      </c>
      <c r="AU44" s="1" t="s">
        <v>231</v>
      </c>
      <c r="AV44" s="1" t="s">
        <v>503</v>
      </c>
      <c r="AW44" s="1">
        <v>84.05</v>
      </c>
      <c r="AX44" s="1"/>
      <c r="AY44" s="1" t="s">
        <v>1108</v>
      </c>
      <c r="AZ44" s="1" t="s">
        <v>1109</v>
      </c>
      <c r="BA44" s="1" t="s">
        <v>148</v>
      </c>
      <c r="BB44" s="1" t="s">
        <v>111</v>
      </c>
      <c r="BC44" s="1" t="s">
        <v>503</v>
      </c>
      <c r="BD44" s="1" t="s">
        <v>258</v>
      </c>
      <c r="BE44" s="1">
        <v>76.19</v>
      </c>
      <c r="BF44" s="1">
        <v>8.02</v>
      </c>
      <c r="BG44" s="1"/>
      <c r="BH44" s="1"/>
      <c r="BI44" s="1"/>
      <c r="BJ44" s="1"/>
      <c r="BK44" s="1"/>
      <c r="BL44" s="1"/>
      <c r="BM44" s="1"/>
      <c r="BN44" s="1"/>
      <c r="BO44" s="1" t="s">
        <v>1110</v>
      </c>
      <c r="BP44" s="1"/>
      <c r="BQ44" s="1"/>
      <c r="BR44" s="1"/>
      <c r="BS44" s="1"/>
      <c r="BT44" s="1" t="s">
        <v>1111</v>
      </c>
      <c r="BU44" s="1" t="str">
        <f>HYPERLINK("https://nconnect.nicmar.ac.in/storage/profile/6a78768ed6dc7.png","Download")</f>
        <v>0</v>
      </c>
      <c r="BV44" s="3"/>
      <c r="BW44" s="3"/>
    </row>
    <row r="45" spans="1:75">
      <c r="A45" s="1" t="s">
        <v>75</v>
      </c>
      <c r="B45" s="1" t="s">
        <v>76</v>
      </c>
      <c r="C45" s="1" t="s">
        <v>1112</v>
      </c>
      <c r="D45" s="1" t="s">
        <v>1113</v>
      </c>
      <c r="E45" s="1"/>
      <c r="F45" s="1" t="s">
        <v>1114</v>
      </c>
      <c r="G45" s="1" t="s">
        <v>1115</v>
      </c>
      <c r="H45" s="1" t="s">
        <v>1116</v>
      </c>
      <c r="I45" s="1" t="s">
        <v>1116</v>
      </c>
      <c r="J45" s="1">
        <v>8429666596</v>
      </c>
      <c r="K45" s="1" t="s">
        <v>84</v>
      </c>
      <c r="L45" s="1" t="s">
        <v>1117</v>
      </c>
      <c r="M45" s="1" t="s">
        <v>86</v>
      </c>
      <c r="N45" s="1" t="s">
        <v>1118</v>
      </c>
      <c r="O45" s="1" t="s">
        <v>1119</v>
      </c>
      <c r="P45" s="1" t="s">
        <v>246</v>
      </c>
      <c r="Q45" s="1">
        <v>609926026197</v>
      </c>
      <c r="R45" s="1" t="s">
        <v>1120</v>
      </c>
      <c r="S45" s="1">
        <v>9919905486</v>
      </c>
      <c r="T45" s="1" t="s">
        <v>1121</v>
      </c>
      <c r="U45" s="1" t="s">
        <v>1122</v>
      </c>
      <c r="V45" s="1">
        <v>9565191419</v>
      </c>
      <c r="W45" s="1" t="s">
        <v>449</v>
      </c>
      <c r="X45" s="1" t="s">
        <v>1123</v>
      </c>
      <c r="Y45" s="1" t="s">
        <v>1124</v>
      </c>
      <c r="Z45" s="1" t="s">
        <v>939</v>
      </c>
      <c r="AA45" s="1" t="s">
        <v>1123</v>
      </c>
      <c r="AB45" s="1" t="s">
        <v>1124</v>
      </c>
      <c r="AC45" s="1" t="s">
        <v>939</v>
      </c>
      <c r="AD45" s="1" t="s">
        <v>99</v>
      </c>
      <c r="AE45" s="1" t="s">
        <v>99</v>
      </c>
      <c r="AF45" s="1" t="s">
        <v>1125</v>
      </c>
      <c r="AG45" s="1" t="s">
        <v>1126</v>
      </c>
      <c r="AH45" s="1" t="s">
        <v>891</v>
      </c>
      <c r="AI45" s="1" t="s">
        <v>864</v>
      </c>
      <c r="AJ45" s="1">
        <v>81</v>
      </c>
      <c r="AK45" s="1"/>
      <c r="AL45" s="1"/>
      <c r="AM45" s="1"/>
      <c r="AN45" s="1"/>
      <c r="AO45" s="1"/>
      <c r="AP45" s="1"/>
      <c r="AQ45" s="1"/>
      <c r="AR45" s="1"/>
      <c r="AS45" s="1" t="s">
        <v>1127</v>
      </c>
      <c r="AT45" s="1" t="s">
        <v>1128</v>
      </c>
      <c r="AU45" s="1" t="s">
        <v>328</v>
      </c>
      <c r="AV45" s="1" t="s">
        <v>175</v>
      </c>
      <c r="AW45" s="1">
        <v>62.2</v>
      </c>
      <c r="AX45" s="1"/>
      <c r="AY45" s="1" t="s">
        <v>1129</v>
      </c>
      <c r="AZ45" s="1" t="s">
        <v>1128</v>
      </c>
      <c r="BA45" s="1" t="s">
        <v>148</v>
      </c>
      <c r="BB45" s="1" t="s">
        <v>111</v>
      </c>
      <c r="BC45" s="1" t="s">
        <v>256</v>
      </c>
      <c r="BD45" s="1" t="s">
        <v>232</v>
      </c>
      <c r="BE45" s="1">
        <v>60.9</v>
      </c>
      <c r="BF45" s="1">
        <v>6.09</v>
      </c>
      <c r="BG45" s="1"/>
      <c r="BH45" s="1"/>
      <c r="BI45" s="1"/>
      <c r="BJ45" s="1"/>
      <c r="BK45" s="1"/>
      <c r="BL45" s="1"/>
      <c r="BM45" s="1"/>
      <c r="BN45" s="1"/>
      <c r="BO45" s="1" t="s">
        <v>1130</v>
      </c>
      <c r="BP45" s="1" t="s">
        <v>1131</v>
      </c>
      <c r="BQ45" s="1" t="s">
        <v>1132</v>
      </c>
      <c r="BR45" s="1"/>
      <c r="BS45" s="1"/>
      <c r="BT45" s="1"/>
      <c r="BU45" s="1" t="str">
        <f>HYPERLINK("https://nconnect.nicmar.ac.in/storage/profile/6a78630c927a2.png","Download")</f>
        <v>0</v>
      </c>
      <c r="BV45" s="3"/>
      <c r="BW45" s="3"/>
    </row>
    <row r="46" spans="1:75">
      <c r="A46" s="1" t="s">
        <v>75</v>
      </c>
      <c r="B46" s="1" t="s">
        <v>76</v>
      </c>
      <c r="C46" s="1" t="s">
        <v>1133</v>
      </c>
      <c r="D46" s="1" t="s">
        <v>1134</v>
      </c>
      <c r="E46" s="1" t="s">
        <v>1135</v>
      </c>
      <c r="F46" s="1" t="s">
        <v>1136</v>
      </c>
      <c r="G46" s="1" t="s">
        <v>1137</v>
      </c>
      <c r="H46" s="1" t="s">
        <v>1138</v>
      </c>
      <c r="I46" s="1" t="s">
        <v>1139</v>
      </c>
      <c r="J46" s="1">
        <v>7350938093</v>
      </c>
      <c r="K46" s="1" t="s">
        <v>84</v>
      </c>
      <c r="L46" s="1" t="s">
        <v>1140</v>
      </c>
      <c r="M46" s="1" t="s">
        <v>86</v>
      </c>
      <c r="N46" s="1" t="s">
        <v>1141</v>
      </c>
      <c r="O46" s="1" t="s">
        <v>1142</v>
      </c>
      <c r="P46" s="1" t="s">
        <v>126</v>
      </c>
      <c r="Q46" s="1">
        <v>594756497681</v>
      </c>
      <c r="R46" s="1" t="s">
        <v>1143</v>
      </c>
      <c r="S46" s="1">
        <v>7840930888</v>
      </c>
      <c r="T46" s="1" t="s">
        <v>91</v>
      </c>
      <c r="U46" s="1" t="s">
        <v>1144</v>
      </c>
      <c r="V46" s="1">
        <v>7840930888</v>
      </c>
      <c r="W46" s="1" t="s">
        <v>449</v>
      </c>
      <c r="X46" s="1" t="s">
        <v>1145</v>
      </c>
      <c r="Y46" s="1" t="s">
        <v>1146</v>
      </c>
      <c r="Z46" s="1" t="s">
        <v>96</v>
      </c>
      <c r="AA46" s="1" t="s">
        <v>1145</v>
      </c>
      <c r="AB46" s="1" t="s">
        <v>1146</v>
      </c>
      <c r="AC46" s="1" t="s">
        <v>96</v>
      </c>
      <c r="AD46" s="1" t="s">
        <v>99</v>
      </c>
      <c r="AE46" s="1" t="s">
        <v>99</v>
      </c>
      <c r="AF46" s="1" t="s">
        <v>1147</v>
      </c>
      <c r="AG46" s="1" t="s">
        <v>98</v>
      </c>
      <c r="AH46" s="1" t="s">
        <v>150</v>
      </c>
      <c r="AI46" s="1" t="s">
        <v>106</v>
      </c>
      <c r="AJ46" s="1">
        <v>87.0</v>
      </c>
      <c r="AK46" s="1"/>
      <c r="AL46" s="1"/>
      <c r="AM46" s="1"/>
      <c r="AN46" s="1"/>
      <c r="AO46" s="1"/>
      <c r="AP46" s="1"/>
      <c r="AQ46" s="1"/>
      <c r="AR46" s="1"/>
      <c r="AS46" s="1" t="s">
        <v>374</v>
      </c>
      <c r="AT46" s="1" t="s">
        <v>1148</v>
      </c>
      <c r="AU46" s="1" t="s">
        <v>376</v>
      </c>
      <c r="AV46" s="1" t="s">
        <v>354</v>
      </c>
      <c r="AW46" s="1">
        <v>88.21</v>
      </c>
      <c r="AX46" s="1"/>
      <c r="AY46" s="1" t="s">
        <v>1149</v>
      </c>
      <c r="AZ46" s="1" t="s">
        <v>1150</v>
      </c>
      <c r="BA46" s="1" t="s">
        <v>110</v>
      </c>
      <c r="BB46" s="1" t="s">
        <v>111</v>
      </c>
      <c r="BC46" s="1" t="s">
        <v>307</v>
      </c>
      <c r="BD46" s="1" t="s">
        <v>1151</v>
      </c>
      <c r="BE46" s="1">
        <v>69.4</v>
      </c>
      <c r="BF46" s="1">
        <v>7.69</v>
      </c>
      <c r="BG46" s="1"/>
      <c r="BH46" s="1"/>
      <c r="BI46" s="1"/>
      <c r="BJ46" s="1"/>
      <c r="BK46" s="1"/>
      <c r="BL46" s="1"/>
      <c r="BM46" s="1"/>
      <c r="BN46" s="1"/>
      <c r="BO46" s="1" t="s">
        <v>1152</v>
      </c>
      <c r="BP46" s="1" t="s">
        <v>1153</v>
      </c>
      <c r="BQ46" s="1" t="s">
        <v>842</v>
      </c>
      <c r="BR46" s="1" t="s">
        <v>1154</v>
      </c>
      <c r="BS46" s="1">
        <v>6</v>
      </c>
      <c r="BT46" s="1" t="s">
        <v>1155</v>
      </c>
      <c r="BU46" s="1" t="str">
        <f>HYPERLINK("https://nconnect.nicmar.ac.in/storage/profile/6a785980401ac.png","Download")</f>
        <v>0</v>
      </c>
      <c r="BV46" s="3"/>
      <c r="BW46" s="3"/>
    </row>
    <row r="47" spans="1:75">
      <c r="A47" s="1" t="s">
        <v>75</v>
      </c>
      <c r="B47" s="1" t="s">
        <v>76</v>
      </c>
      <c r="C47" s="1" t="s">
        <v>1156</v>
      </c>
      <c r="D47" s="1" t="s">
        <v>1157</v>
      </c>
      <c r="E47" s="1" t="s">
        <v>1158</v>
      </c>
      <c r="F47" s="1" t="s">
        <v>1159</v>
      </c>
      <c r="G47" s="1" t="s">
        <v>1160</v>
      </c>
      <c r="H47" s="1" t="s">
        <v>1161</v>
      </c>
      <c r="I47" s="1" t="s">
        <v>1162</v>
      </c>
      <c r="J47" s="1">
        <v>9096892313</v>
      </c>
      <c r="K47" s="1" t="s">
        <v>84</v>
      </c>
      <c r="L47" s="1" t="s">
        <v>1163</v>
      </c>
      <c r="M47" s="1" t="s">
        <v>86</v>
      </c>
      <c r="N47" s="1" t="s">
        <v>1164</v>
      </c>
      <c r="O47" s="1" t="s">
        <v>1165</v>
      </c>
      <c r="P47" s="1" t="s">
        <v>89</v>
      </c>
      <c r="Q47" s="1">
        <v>431801155704</v>
      </c>
      <c r="R47" s="1" t="s">
        <v>1158</v>
      </c>
      <c r="S47" s="1">
        <v>9850870420</v>
      </c>
      <c r="T47" s="1" t="s">
        <v>91</v>
      </c>
      <c r="U47" s="1" t="s">
        <v>1166</v>
      </c>
      <c r="V47" s="1">
        <v>9359810450</v>
      </c>
      <c r="W47" s="1" t="s">
        <v>907</v>
      </c>
      <c r="X47" s="1" t="s">
        <v>1167</v>
      </c>
      <c r="Y47" s="1" t="s">
        <v>1168</v>
      </c>
      <c r="Z47" s="1" t="s">
        <v>96</v>
      </c>
      <c r="AA47" s="1" t="s">
        <v>1167</v>
      </c>
      <c r="AB47" s="1" t="s">
        <v>1168</v>
      </c>
      <c r="AC47" s="1" t="s">
        <v>96</v>
      </c>
      <c r="AD47" s="1" t="s">
        <v>99</v>
      </c>
      <c r="AE47" s="1" t="s">
        <v>99</v>
      </c>
      <c r="AF47" s="1" t="s">
        <v>1169</v>
      </c>
      <c r="AG47" s="1" t="s">
        <v>1170</v>
      </c>
      <c r="AH47" s="1" t="s">
        <v>106</v>
      </c>
      <c r="AI47" s="1" t="s">
        <v>199</v>
      </c>
      <c r="AJ47" s="1">
        <v>85</v>
      </c>
      <c r="AK47" s="1"/>
      <c r="AL47" s="1"/>
      <c r="AM47" s="1"/>
      <c r="AN47" s="1"/>
      <c r="AO47" s="1"/>
      <c r="AP47" s="1"/>
      <c r="AQ47" s="1"/>
      <c r="AR47" s="1"/>
      <c r="AS47" s="1" t="s">
        <v>142</v>
      </c>
      <c r="AT47" s="1" t="s">
        <v>1171</v>
      </c>
      <c r="AU47" s="1" t="s">
        <v>528</v>
      </c>
      <c r="AV47" s="1" t="s">
        <v>503</v>
      </c>
      <c r="AW47" s="1">
        <v>83.0</v>
      </c>
      <c r="AX47" s="1"/>
      <c r="AY47" s="1" t="s">
        <v>1172</v>
      </c>
      <c r="AZ47" s="1" t="s">
        <v>1173</v>
      </c>
      <c r="BA47" s="1" t="s">
        <v>148</v>
      </c>
      <c r="BB47" s="1" t="s">
        <v>111</v>
      </c>
      <c r="BC47" s="1" t="s">
        <v>619</v>
      </c>
      <c r="BD47" s="1" t="s">
        <v>258</v>
      </c>
      <c r="BE47" s="1">
        <v>64.67</v>
      </c>
      <c r="BF47" s="1">
        <v>6.89</v>
      </c>
      <c r="BG47" s="1"/>
      <c r="BH47" s="1"/>
      <c r="BI47" s="1"/>
      <c r="BJ47" s="1"/>
      <c r="BK47" s="1"/>
      <c r="BL47" s="1"/>
      <c r="BM47" s="1"/>
      <c r="BN47" s="1"/>
      <c r="BO47" s="1" t="s">
        <v>1174</v>
      </c>
      <c r="BP47" s="1" t="s">
        <v>1175</v>
      </c>
      <c r="BQ47" s="1" t="s">
        <v>531</v>
      </c>
      <c r="BR47" s="1"/>
      <c r="BS47" s="1"/>
      <c r="BT47" s="1" t="s">
        <v>260</v>
      </c>
      <c r="BU47" s="1" t="str">
        <f>HYPERLINK("https://nconnect.nicmar.ac.in/storage/profile/6a7b4daf202ff.png","Download")</f>
        <v>0</v>
      </c>
      <c r="BV47" s="3"/>
      <c r="BW47" s="3"/>
    </row>
    <row r="48" spans="1:75">
      <c r="A48" s="1" t="s">
        <v>75</v>
      </c>
      <c r="B48" s="1" t="s">
        <v>76</v>
      </c>
      <c r="C48" s="1" t="s">
        <v>1176</v>
      </c>
      <c r="D48" s="1" t="s">
        <v>1177</v>
      </c>
      <c r="E48" s="1"/>
      <c r="F48" s="1" t="s">
        <v>1178</v>
      </c>
      <c r="G48" s="1" t="s">
        <v>1179</v>
      </c>
      <c r="H48" s="1" t="s">
        <v>1180</v>
      </c>
      <c r="I48" s="1" t="s">
        <v>1181</v>
      </c>
      <c r="J48" s="1">
        <v>9644790043</v>
      </c>
      <c r="K48" s="1" t="s">
        <v>84</v>
      </c>
      <c r="L48" s="1" t="s">
        <v>1182</v>
      </c>
      <c r="M48" s="1" t="s">
        <v>86</v>
      </c>
      <c r="N48" s="1" t="s">
        <v>269</v>
      </c>
      <c r="O48" s="1" t="s">
        <v>1183</v>
      </c>
      <c r="P48" s="1" t="s">
        <v>126</v>
      </c>
      <c r="Q48" s="1">
        <v>707358609739</v>
      </c>
      <c r="R48" s="1" t="s">
        <v>1184</v>
      </c>
      <c r="S48" s="1">
        <v>8109373337</v>
      </c>
      <c r="T48" s="1" t="s">
        <v>1185</v>
      </c>
      <c r="U48" s="1" t="s">
        <v>1186</v>
      </c>
      <c r="V48" s="1">
        <v>8109206657</v>
      </c>
      <c r="W48" s="1" t="s">
        <v>348</v>
      </c>
      <c r="X48" s="1" t="s">
        <v>1187</v>
      </c>
      <c r="Y48" s="1" t="s">
        <v>1188</v>
      </c>
      <c r="Z48" s="1" t="s">
        <v>1189</v>
      </c>
      <c r="AA48" s="1" t="s">
        <v>1187</v>
      </c>
      <c r="AB48" s="1" t="s">
        <v>1188</v>
      </c>
      <c r="AC48" s="1" t="s">
        <v>1189</v>
      </c>
      <c r="AD48" s="1" t="s">
        <v>99</v>
      </c>
      <c r="AE48" s="1" t="s">
        <v>99</v>
      </c>
      <c r="AF48" s="1" t="s">
        <v>1190</v>
      </c>
      <c r="AG48" s="1" t="s">
        <v>1191</v>
      </c>
      <c r="AH48" s="1" t="s">
        <v>1192</v>
      </c>
      <c r="AI48" s="1" t="s">
        <v>1193</v>
      </c>
      <c r="AJ48" s="1">
        <v>85.5</v>
      </c>
      <c r="AK48" s="1">
        <v>9</v>
      </c>
      <c r="AL48" s="1" t="s">
        <v>1194</v>
      </c>
      <c r="AM48" s="1" t="s">
        <v>1195</v>
      </c>
      <c r="AN48" s="1" t="s">
        <v>550</v>
      </c>
      <c r="AO48" s="1" t="s">
        <v>149</v>
      </c>
      <c r="AP48" s="1" t="s">
        <v>1196</v>
      </c>
      <c r="AQ48" s="1">
        <v>78.8</v>
      </c>
      <c r="AR48" s="1"/>
      <c r="AS48" s="1"/>
      <c r="AT48" s="1"/>
      <c r="AU48" s="1"/>
      <c r="AV48" s="1"/>
      <c r="AW48" s="1"/>
      <c r="AX48" s="1"/>
      <c r="AY48" s="1" t="s">
        <v>1197</v>
      </c>
      <c r="AZ48" s="1" t="s">
        <v>1198</v>
      </c>
      <c r="BA48" s="1" t="s">
        <v>110</v>
      </c>
      <c r="BB48" s="1" t="s">
        <v>111</v>
      </c>
      <c r="BC48" s="1" t="s">
        <v>867</v>
      </c>
      <c r="BD48" s="1" t="s">
        <v>277</v>
      </c>
      <c r="BE48" s="1">
        <v>69.6</v>
      </c>
      <c r="BF48" s="1">
        <v>6.96</v>
      </c>
      <c r="BG48" s="1" t="s">
        <v>1199</v>
      </c>
      <c r="BH48" s="1" t="s">
        <v>1200</v>
      </c>
      <c r="BI48" s="1" t="s">
        <v>1201</v>
      </c>
      <c r="BJ48" s="1" t="s">
        <v>1202</v>
      </c>
      <c r="BK48" s="1" t="s">
        <v>354</v>
      </c>
      <c r="BL48" s="1" t="s">
        <v>482</v>
      </c>
      <c r="BM48" s="1">
        <v>82.4</v>
      </c>
      <c r="BN48" s="1">
        <v>8.24</v>
      </c>
      <c r="BO48" s="1" t="s">
        <v>1203</v>
      </c>
      <c r="BP48" s="1" t="s">
        <v>1204</v>
      </c>
      <c r="BQ48" s="1" t="s">
        <v>206</v>
      </c>
      <c r="BR48" s="1" t="s">
        <v>1205</v>
      </c>
      <c r="BS48" s="1">
        <v>4</v>
      </c>
      <c r="BT48" s="1" t="s">
        <v>1206</v>
      </c>
      <c r="BU48" s="1" t="str">
        <f>HYPERLINK("https://nconnect.nicmar.ac.in/storage/profile/6a7611b38ad66.png","Download")</f>
        <v>0</v>
      </c>
      <c r="BV48" s="3"/>
      <c r="BW48" s="3"/>
    </row>
    <row r="49" spans="1:75">
      <c r="A49" s="1" t="s">
        <v>75</v>
      </c>
      <c r="B49" s="1" t="s">
        <v>76</v>
      </c>
      <c r="C49" s="1" t="s">
        <v>1207</v>
      </c>
      <c r="D49" s="1" t="s">
        <v>1208</v>
      </c>
      <c r="E49" s="1" t="s">
        <v>1209</v>
      </c>
      <c r="F49" s="1" t="s">
        <v>1210</v>
      </c>
      <c r="G49" s="1" t="s">
        <v>1211</v>
      </c>
      <c r="H49" s="1" t="s">
        <v>1212</v>
      </c>
      <c r="I49" s="1" t="s">
        <v>1212</v>
      </c>
      <c r="J49" s="1">
        <v>9322697939</v>
      </c>
      <c r="K49" s="1" t="s">
        <v>84</v>
      </c>
      <c r="L49" s="1" t="s">
        <v>1213</v>
      </c>
      <c r="M49" s="1" t="s">
        <v>86</v>
      </c>
      <c r="N49" s="1" t="s">
        <v>1214</v>
      </c>
      <c r="O49" s="1" t="s">
        <v>1215</v>
      </c>
      <c r="P49" s="1" t="s">
        <v>246</v>
      </c>
      <c r="Q49" s="1">
        <v>586807945113</v>
      </c>
      <c r="R49" s="1" t="s">
        <v>1216</v>
      </c>
      <c r="S49" s="1">
        <v>9970995505</v>
      </c>
      <c r="T49" s="1" t="s">
        <v>1217</v>
      </c>
      <c r="U49" s="1" t="s">
        <v>1218</v>
      </c>
      <c r="V49" s="1">
        <v>9970995505</v>
      </c>
      <c r="W49" s="1" t="s">
        <v>1217</v>
      </c>
      <c r="X49" s="1" t="s">
        <v>1219</v>
      </c>
      <c r="Y49" s="1" t="s">
        <v>1220</v>
      </c>
      <c r="Z49" s="1" t="s">
        <v>96</v>
      </c>
      <c r="AA49" s="1" t="s">
        <v>1219</v>
      </c>
      <c r="AB49" s="1" t="s">
        <v>1220</v>
      </c>
      <c r="AC49" s="1" t="s">
        <v>96</v>
      </c>
      <c r="AD49" s="1" t="s">
        <v>99</v>
      </c>
      <c r="AE49" s="1" t="s">
        <v>99</v>
      </c>
      <c r="AF49" s="1" t="s">
        <v>1221</v>
      </c>
      <c r="AG49" s="1" t="s">
        <v>1222</v>
      </c>
      <c r="AH49" s="1" t="s">
        <v>255</v>
      </c>
      <c r="AI49" s="1" t="s">
        <v>305</v>
      </c>
      <c r="AJ49" s="1">
        <v>87.2</v>
      </c>
      <c r="AK49" s="1"/>
      <c r="AL49" s="1"/>
      <c r="AM49" s="1"/>
      <c r="AN49" s="1"/>
      <c r="AO49" s="1"/>
      <c r="AP49" s="1"/>
      <c r="AQ49" s="1"/>
      <c r="AR49" s="1"/>
      <c r="AS49" s="1" t="s">
        <v>111</v>
      </c>
      <c r="AT49" s="1" t="s">
        <v>1223</v>
      </c>
      <c r="AU49" s="1" t="s">
        <v>1224</v>
      </c>
      <c r="AV49" s="1" t="s">
        <v>176</v>
      </c>
      <c r="AW49" s="1">
        <v>75</v>
      </c>
      <c r="AX49" s="1"/>
      <c r="AY49" s="1" t="s">
        <v>1225</v>
      </c>
      <c r="AZ49" s="1" t="s">
        <v>1226</v>
      </c>
      <c r="BA49" s="1" t="s">
        <v>148</v>
      </c>
      <c r="BB49" s="1" t="s">
        <v>111</v>
      </c>
      <c r="BC49" s="1" t="s">
        <v>232</v>
      </c>
      <c r="BD49" s="1" t="s">
        <v>1227</v>
      </c>
      <c r="BE49" s="1">
        <v>70.5</v>
      </c>
      <c r="BF49" s="1">
        <v>7.8</v>
      </c>
      <c r="BG49" s="1"/>
      <c r="BH49" s="1"/>
      <c r="BI49" s="1"/>
      <c r="BJ49" s="1"/>
      <c r="BK49" s="1"/>
      <c r="BL49" s="1"/>
      <c r="BM49" s="1"/>
      <c r="BN49" s="1"/>
      <c r="BO49" s="1" t="s">
        <v>114</v>
      </c>
      <c r="BP49" s="1"/>
      <c r="BQ49" s="1"/>
      <c r="BR49" s="1" t="s">
        <v>1228</v>
      </c>
      <c r="BS49" s="1">
        <v>26</v>
      </c>
      <c r="BT49" s="1" t="s">
        <v>1229</v>
      </c>
      <c r="BU49" s="1" t="str">
        <f>HYPERLINK("https://nconnect.nicmar.ac.in/storage/profile/6a78c67574746.png","Download")</f>
        <v>0</v>
      </c>
      <c r="BV49" s="3"/>
      <c r="BW49" s="3"/>
    </row>
    <row r="50" spans="1:75">
      <c r="A50" s="1" t="s">
        <v>75</v>
      </c>
      <c r="B50" s="1" t="s">
        <v>76</v>
      </c>
      <c r="C50" s="1" t="s">
        <v>1230</v>
      </c>
      <c r="D50" s="1" t="s">
        <v>1231</v>
      </c>
      <c r="E50" s="1" t="s">
        <v>1232</v>
      </c>
      <c r="F50" s="1" t="s">
        <v>1233</v>
      </c>
      <c r="G50" s="1" t="s">
        <v>1234</v>
      </c>
      <c r="H50" s="1" t="s">
        <v>1235</v>
      </c>
      <c r="I50" s="1" t="s">
        <v>1235</v>
      </c>
      <c r="J50" s="1">
        <v>9850561831</v>
      </c>
      <c r="K50" s="1" t="s">
        <v>84</v>
      </c>
      <c r="L50" s="1" t="s">
        <v>1236</v>
      </c>
      <c r="M50" s="1" t="s">
        <v>86</v>
      </c>
      <c r="N50" s="1" t="s">
        <v>1237</v>
      </c>
      <c r="O50" s="1" t="s">
        <v>1238</v>
      </c>
      <c r="P50" s="1" t="s">
        <v>126</v>
      </c>
      <c r="Q50" s="1">
        <v>334248522407</v>
      </c>
      <c r="R50" s="1" t="s">
        <v>1232</v>
      </c>
      <c r="S50" s="1">
        <v>9833924372</v>
      </c>
      <c r="T50" s="1" t="s">
        <v>811</v>
      </c>
      <c r="U50" s="1" t="s">
        <v>1239</v>
      </c>
      <c r="V50" s="1">
        <v>9766162774</v>
      </c>
      <c r="W50" s="1" t="s">
        <v>93</v>
      </c>
      <c r="X50" s="1" t="s">
        <v>1240</v>
      </c>
      <c r="Y50" s="1" t="s">
        <v>132</v>
      </c>
      <c r="Z50" s="1" t="s">
        <v>96</v>
      </c>
      <c r="AA50" s="1" t="s">
        <v>1240</v>
      </c>
      <c r="AB50" s="1" t="s">
        <v>132</v>
      </c>
      <c r="AC50" s="1" t="s">
        <v>96</v>
      </c>
      <c r="AD50" s="1" t="s">
        <v>99</v>
      </c>
      <c r="AE50" s="1" t="s">
        <v>99</v>
      </c>
      <c r="AF50" s="1" t="s">
        <v>1241</v>
      </c>
      <c r="AG50" s="1" t="s">
        <v>1242</v>
      </c>
      <c r="AH50" s="1" t="s">
        <v>548</v>
      </c>
      <c r="AI50" s="1" t="s">
        <v>430</v>
      </c>
      <c r="AJ50" s="1">
        <v>80.6</v>
      </c>
      <c r="AK50" s="1"/>
      <c r="AL50" s="1" t="s">
        <v>1243</v>
      </c>
      <c r="AM50" s="1" t="s">
        <v>1242</v>
      </c>
      <c r="AN50" s="1" t="s">
        <v>139</v>
      </c>
      <c r="AO50" s="1" t="s">
        <v>713</v>
      </c>
      <c r="AP50" s="1" t="s">
        <v>645</v>
      </c>
      <c r="AQ50" s="1">
        <v>50.0</v>
      </c>
      <c r="AR50" s="1"/>
      <c r="AS50" s="1" t="s">
        <v>1244</v>
      </c>
      <c r="AT50" s="1" t="s">
        <v>1245</v>
      </c>
      <c r="AU50" s="1" t="s">
        <v>980</v>
      </c>
      <c r="AV50" s="1" t="s">
        <v>255</v>
      </c>
      <c r="AW50" s="1">
        <v>61.03</v>
      </c>
      <c r="AX50" s="1"/>
      <c r="AY50" s="1" t="s">
        <v>737</v>
      </c>
      <c r="AZ50" s="1" t="s">
        <v>1246</v>
      </c>
      <c r="BA50" s="1" t="s">
        <v>148</v>
      </c>
      <c r="BB50" s="1" t="s">
        <v>111</v>
      </c>
      <c r="BC50" s="1" t="s">
        <v>618</v>
      </c>
      <c r="BD50" s="1" t="s">
        <v>458</v>
      </c>
      <c r="BE50" s="1">
        <v>67.17</v>
      </c>
      <c r="BF50" s="1"/>
      <c r="BG50" s="1"/>
      <c r="BH50" s="1"/>
      <c r="BI50" s="1"/>
      <c r="BJ50" s="1"/>
      <c r="BK50" s="1"/>
      <c r="BL50" s="1"/>
      <c r="BM50" s="1"/>
      <c r="BN50" s="1"/>
      <c r="BO50" s="1" t="s">
        <v>1247</v>
      </c>
      <c r="BP50" s="1" t="s">
        <v>1248</v>
      </c>
      <c r="BQ50" s="1" t="s">
        <v>1007</v>
      </c>
      <c r="BR50" s="1"/>
      <c r="BS50" s="1"/>
      <c r="BT50" s="1"/>
      <c r="BU50" s="1" t="str">
        <f>HYPERLINK("https://nconnect.nicmar.ac.in/storage/profile/6a784f701ad66.png","Download")</f>
        <v>0</v>
      </c>
      <c r="BV50" s="3"/>
      <c r="BW50" s="3"/>
    </row>
    <row r="51" spans="1:75">
      <c r="A51" s="1" t="s">
        <v>75</v>
      </c>
      <c r="B51" s="1" t="s">
        <v>76</v>
      </c>
      <c r="C51" s="1" t="s">
        <v>1249</v>
      </c>
      <c r="D51" s="1" t="s">
        <v>1011</v>
      </c>
      <c r="E51" s="1" t="s">
        <v>1250</v>
      </c>
      <c r="F51" s="1" t="s">
        <v>1251</v>
      </c>
      <c r="G51" s="1" t="s">
        <v>1252</v>
      </c>
      <c r="H51" s="1" t="s">
        <v>1253</v>
      </c>
      <c r="I51" s="1" t="s">
        <v>1254</v>
      </c>
      <c r="J51" s="1">
        <v>9074394866</v>
      </c>
      <c r="K51" s="1" t="s">
        <v>84</v>
      </c>
      <c r="L51" s="1" t="s">
        <v>1255</v>
      </c>
      <c r="M51" s="1" t="s">
        <v>86</v>
      </c>
      <c r="N51" s="1" t="s">
        <v>124</v>
      </c>
      <c r="O51" s="1" t="s">
        <v>1256</v>
      </c>
      <c r="P51" s="1" t="s">
        <v>89</v>
      </c>
      <c r="Q51" s="1">
        <v>323281877652</v>
      </c>
      <c r="R51" s="1" t="s">
        <v>1257</v>
      </c>
      <c r="S51" s="1">
        <v>9497587980</v>
      </c>
      <c r="T51" s="1" t="s">
        <v>1258</v>
      </c>
      <c r="U51" s="1" t="s">
        <v>1259</v>
      </c>
      <c r="V51" s="1">
        <v>9496149787</v>
      </c>
      <c r="W51" s="1" t="s">
        <v>907</v>
      </c>
      <c r="X51" s="1" t="s">
        <v>1260</v>
      </c>
      <c r="Y51" s="1" t="s">
        <v>1261</v>
      </c>
      <c r="Z51" s="1" t="s">
        <v>222</v>
      </c>
      <c r="AA51" s="1" t="s">
        <v>1260</v>
      </c>
      <c r="AB51" s="1" t="s">
        <v>1261</v>
      </c>
      <c r="AC51" s="1" t="s">
        <v>222</v>
      </c>
      <c r="AD51" s="1" t="s">
        <v>99</v>
      </c>
      <c r="AE51" s="1" t="s">
        <v>99</v>
      </c>
      <c r="AF51" s="1" t="s">
        <v>1262</v>
      </c>
      <c r="AG51" s="1" t="s">
        <v>1263</v>
      </c>
      <c r="AH51" s="1" t="s">
        <v>102</v>
      </c>
      <c r="AI51" s="1" t="s">
        <v>614</v>
      </c>
      <c r="AJ51" s="1">
        <v>95.0</v>
      </c>
      <c r="AK51" s="1">
        <v>10</v>
      </c>
      <c r="AL51" s="1" t="s">
        <v>1262</v>
      </c>
      <c r="AM51" s="1" t="s">
        <v>1263</v>
      </c>
      <c r="AN51" s="1" t="s">
        <v>139</v>
      </c>
      <c r="AO51" s="1" t="s">
        <v>106</v>
      </c>
      <c r="AP51" s="1" t="s">
        <v>665</v>
      </c>
      <c r="AQ51" s="1">
        <v>91.0</v>
      </c>
      <c r="AR51" s="1"/>
      <c r="AS51" s="1"/>
      <c r="AT51" s="1"/>
      <c r="AU51" s="1"/>
      <c r="AV51" s="1"/>
      <c r="AW51" s="1"/>
      <c r="AX51" s="1"/>
      <c r="AY51" s="1" t="s">
        <v>1264</v>
      </c>
      <c r="AZ51" s="1" t="s">
        <v>1265</v>
      </c>
      <c r="BA51" s="1" t="s">
        <v>148</v>
      </c>
      <c r="BB51" s="1" t="s">
        <v>111</v>
      </c>
      <c r="BC51" s="1" t="s">
        <v>1266</v>
      </c>
      <c r="BD51" s="1" t="s">
        <v>1267</v>
      </c>
      <c r="BE51" s="1">
        <v>90.5</v>
      </c>
      <c r="BF51" s="1">
        <v>9.05</v>
      </c>
      <c r="BG51" s="1"/>
      <c r="BH51" s="1"/>
      <c r="BI51" s="1"/>
      <c r="BJ51" s="1"/>
      <c r="BK51" s="1"/>
      <c r="BL51" s="1"/>
      <c r="BM51" s="1"/>
      <c r="BN51" s="1"/>
      <c r="BO51" s="1" t="s">
        <v>1268</v>
      </c>
      <c r="BP51" s="1"/>
      <c r="BQ51" s="1"/>
      <c r="BR51" s="1" t="s">
        <v>1269</v>
      </c>
      <c r="BS51" s="1">
        <v>77</v>
      </c>
      <c r="BT51" s="1" t="s">
        <v>1270</v>
      </c>
      <c r="BU51" s="1" t="str">
        <f>HYPERLINK("https://nconnect.nicmar.ac.in/storage/profile/6a78b0886b04c.png","Download")</f>
        <v>0</v>
      </c>
      <c r="BV51" s="3"/>
      <c r="BW51" s="3"/>
    </row>
    <row r="52" spans="1:75">
      <c r="A52" s="1" t="s">
        <v>75</v>
      </c>
      <c r="B52" s="1" t="s">
        <v>76</v>
      </c>
      <c r="C52" s="1" t="s">
        <v>1271</v>
      </c>
      <c r="D52" s="1" t="s">
        <v>1272</v>
      </c>
      <c r="E52" s="1" t="s">
        <v>1273</v>
      </c>
      <c r="F52" s="1" t="s">
        <v>1274</v>
      </c>
      <c r="G52" s="1" t="s">
        <v>1275</v>
      </c>
      <c r="H52" s="1" t="s">
        <v>1276</v>
      </c>
      <c r="I52" s="1" t="s">
        <v>1276</v>
      </c>
      <c r="J52" s="1">
        <v>8390010084</v>
      </c>
      <c r="K52" s="1" t="s">
        <v>84</v>
      </c>
      <c r="L52" s="1" t="s">
        <v>1277</v>
      </c>
      <c r="M52" s="1" t="s">
        <v>86</v>
      </c>
      <c r="N52" s="1" t="s">
        <v>1278</v>
      </c>
      <c r="O52" s="1" t="s">
        <v>1279</v>
      </c>
      <c r="P52" s="1" t="s">
        <v>246</v>
      </c>
      <c r="Q52" s="1">
        <v>290089747817</v>
      </c>
      <c r="R52" s="1" t="s">
        <v>1273</v>
      </c>
      <c r="S52" s="1">
        <v>7420999325</v>
      </c>
      <c r="T52" s="1" t="s">
        <v>91</v>
      </c>
      <c r="U52" s="1" t="s">
        <v>1280</v>
      </c>
      <c r="V52" s="1">
        <v>7420999325</v>
      </c>
      <c r="W52" s="1" t="s">
        <v>130</v>
      </c>
      <c r="X52" s="1" t="s">
        <v>1281</v>
      </c>
      <c r="Y52" s="1" t="s">
        <v>98</v>
      </c>
      <c r="Z52" s="1" t="s">
        <v>96</v>
      </c>
      <c r="AA52" s="1" t="s">
        <v>1281</v>
      </c>
      <c r="AB52" s="1" t="s">
        <v>98</v>
      </c>
      <c r="AC52" s="1" t="s">
        <v>96</v>
      </c>
      <c r="AD52" s="1" t="s">
        <v>99</v>
      </c>
      <c r="AE52" s="1" t="s">
        <v>99</v>
      </c>
      <c r="AF52" s="1" t="s">
        <v>1282</v>
      </c>
      <c r="AG52" s="1" t="s">
        <v>1283</v>
      </c>
      <c r="AH52" s="1" t="s">
        <v>106</v>
      </c>
      <c r="AI52" s="1" t="s">
        <v>199</v>
      </c>
      <c r="AJ52" s="1">
        <v>82.4</v>
      </c>
      <c r="AK52" s="1"/>
      <c r="AL52" s="1" t="s">
        <v>1284</v>
      </c>
      <c r="AM52" s="1" t="s">
        <v>1283</v>
      </c>
      <c r="AN52" s="1" t="s">
        <v>550</v>
      </c>
      <c r="AO52" s="1" t="s">
        <v>254</v>
      </c>
      <c r="AP52" s="1" t="s">
        <v>1285</v>
      </c>
      <c r="AQ52" s="1">
        <v>64.31</v>
      </c>
      <c r="AR52" s="1"/>
      <c r="AS52" s="1"/>
      <c r="AT52" s="1"/>
      <c r="AU52" s="1"/>
      <c r="AV52" s="1"/>
      <c r="AW52" s="1"/>
      <c r="AX52" s="1"/>
      <c r="AY52" s="1" t="s">
        <v>1286</v>
      </c>
      <c r="AZ52" s="1" t="s">
        <v>1287</v>
      </c>
      <c r="BA52" s="1" t="s">
        <v>110</v>
      </c>
      <c r="BB52" s="1" t="s">
        <v>111</v>
      </c>
      <c r="BC52" s="1" t="s">
        <v>112</v>
      </c>
      <c r="BD52" s="1" t="s">
        <v>1288</v>
      </c>
      <c r="BE52" s="1">
        <v>67.2</v>
      </c>
      <c r="BF52" s="1">
        <v>7.47</v>
      </c>
      <c r="BG52" s="1"/>
      <c r="BH52" s="1"/>
      <c r="BI52" s="1"/>
      <c r="BJ52" s="1"/>
      <c r="BK52" s="1"/>
      <c r="BL52" s="1"/>
      <c r="BM52" s="1"/>
      <c r="BN52" s="1"/>
      <c r="BO52" s="1" t="s">
        <v>1289</v>
      </c>
      <c r="BP52" s="1" t="s">
        <v>1290</v>
      </c>
      <c r="BQ52" s="1" t="s">
        <v>508</v>
      </c>
      <c r="BR52" s="1" t="s">
        <v>1291</v>
      </c>
      <c r="BS52" s="1">
        <v>12</v>
      </c>
      <c r="BT52" s="1" t="s">
        <v>1292</v>
      </c>
      <c r="BU52" s="1" t="str">
        <f>HYPERLINK("https://nconnect.nicmar.ac.in/storage/profile/6a7a096d1db48.png","Download")</f>
        <v>0</v>
      </c>
      <c r="BV52" s="3"/>
      <c r="BW52" s="3"/>
    </row>
    <row r="53" spans="1:75">
      <c r="A53" s="1" t="s">
        <v>75</v>
      </c>
      <c r="B53" s="1" t="s">
        <v>76</v>
      </c>
      <c r="C53" s="1" t="s">
        <v>1293</v>
      </c>
      <c r="D53" s="1" t="s">
        <v>1272</v>
      </c>
      <c r="E53" s="1" t="s">
        <v>1294</v>
      </c>
      <c r="F53" s="1" t="s">
        <v>1295</v>
      </c>
      <c r="G53" s="1" t="s">
        <v>1296</v>
      </c>
      <c r="H53" s="1" t="s">
        <v>1297</v>
      </c>
      <c r="I53" s="1" t="s">
        <v>1297</v>
      </c>
      <c r="J53" s="1">
        <v>7972803815</v>
      </c>
      <c r="K53" s="1" t="s">
        <v>84</v>
      </c>
      <c r="L53" s="1" t="s">
        <v>1298</v>
      </c>
      <c r="M53" s="1" t="s">
        <v>86</v>
      </c>
      <c r="N53" s="1" t="s">
        <v>269</v>
      </c>
      <c r="O53" s="1" t="s">
        <v>1299</v>
      </c>
      <c r="P53" s="1" t="s">
        <v>635</v>
      </c>
      <c r="Q53" s="1">
        <v>467775584856</v>
      </c>
      <c r="R53" s="1" t="s">
        <v>1294</v>
      </c>
      <c r="S53" s="1">
        <v>7350124746</v>
      </c>
      <c r="T53" s="1" t="s">
        <v>1300</v>
      </c>
      <c r="U53" s="1" t="s">
        <v>1301</v>
      </c>
      <c r="V53" s="1">
        <v>9096300990</v>
      </c>
      <c r="W53" s="1" t="s">
        <v>1302</v>
      </c>
      <c r="X53" s="1" t="s">
        <v>1303</v>
      </c>
      <c r="Y53" s="1" t="s">
        <v>98</v>
      </c>
      <c r="Z53" s="1" t="s">
        <v>96</v>
      </c>
      <c r="AA53" s="1" t="s">
        <v>1303</v>
      </c>
      <c r="AB53" s="1" t="s">
        <v>98</v>
      </c>
      <c r="AC53" s="1" t="s">
        <v>96</v>
      </c>
      <c r="AD53" s="1" t="s">
        <v>99</v>
      </c>
      <c r="AE53" s="1" t="s">
        <v>99</v>
      </c>
      <c r="AF53" s="1" t="s">
        <v>1304</v>
      </c>
      <c r="AG53" s="1" t="s">
        <v>1305</v>
      </c>
      <c r="AH53" s="1" t="s">
        <v>106</v>
      </c>
      <c r="AI53" s="1" t="s">
        <v>665</v>
      </c>
      <c r="AJ53" s="1">
        <v>66.2</v>
      </c>
      <c r="AK53" s="1"/>
      <c r="AL53" s="1"/>
      <c r="AM53" s="1"/>
      <c r="AN53" s="1"/>
      <c r="AO53" s="1"/>
      <c r="AP53" s="1"/>
      <c r="AQ53" s="1"/>
      <c r="AR53" s="1"/>
      <c r="AS53" s="1" t="s">
        <v>111</v>
      </c>
      <c r="AT53" s="1" t="s">
        <v>1306</v>
      </c>
      <c r="AU53" s="1" t="s">
        <v>1307</v>
      </c>
      <c r="AV53" s="1" t="s">
        <v>503</v>
      </c>
      <c r="AW53" s="1">
        <v>89.79</v>
      </c>
      <c r="AX53" s="1"/>
      <c r="AY53" s="1" t="s">
        <v>108</v>
      </c>
      <c r="AZ53" s="1" t="s">
        <v>1308</v>
      </c>
      <c r="BA53" s="1" t="s">
        <v>148</v>
      </c>
      <c r="BB53" s="1" t="s">
        <v>111</v>
      </c>
      <c r="BC53" s="1" t="s">
        <v>1309</v>
      </c>
      <c r="BD53" s="1" t="s">
        <v>283</v>
      </c>
      <c r="BE53" s="1">
        <v>70.9</v>
      </c>
      <c r="BF53" s="1">
        <v>7.84</v>
      </c>
      <c r="BG53" s="1"/>
      <c r="BH53" s="1"/>
      <c r="BI53" s="1"/>
      <c r="BJ53" s="1"/>
      <c r="BK53" s="1"/>
      <c r="BL53" s="1"/>
      <c r="BM53" s="1"/>
      <c r="BN53" s="1"/>
      <c r="BO53" s="1" t="s">
        <v>1310</v>
      </c>
      <c r="BP53" s="1"/>
      <c r="BQ53" s="1"/>
      <c r="BR53" s="1" t="s">
        <v>1311</v>
      </c>
      <c r="BS53" s="1"/>
      <c r="BT53" s="1" t="s">
        <v>1312</v>
      </c>
      <c r="BU53" s="1" t="str">
        <f>HYPERLINK("https://nconnect.nicmar.ac.in/storage/profile/6a7610b3486e2.png","Download")</f>
        <v>0</v>
      </c>
      <c r="BV53" s="3"/>
      <c r="BW53" s="3"/>
    </row>
    <row r="54" spans="1:75">
      <c r="A54" s="1" t="s">
        <v>75</v>
      </c>
      <c r="B54" s="1" t="s">
        <v>76</v>
      </c>
      <c r="C54" s="1" t="s">
        <v>1313</v>
      </c>
      <c r="D54" s="1" t="s">
        <v>440</v>
      </c>
      <c r="E54" s="1" t="s">
        <v>1314</v>
      </c>
      <c r="F54" s="1" t="s">
        <v>1315</v>
      </c>
      <c r="G54" s="1" t="s">
        <v>1316</v>
      </c>
      <c r="H54" s="1" t="s">
        <v>1317</v>
      </c>
      <c r="I54" s="1" t="s">
        <v>1317</v>
      </c>
      <c r="J54" s="1">
        <v>8698654867</v>
      </c>
      <c r="K54" s="1" t="s">
        <v>84</v>
      </c>
      <c r="L54" s="1" t="s">
        <v>1318</v>
      </c>
      <c r="M54" s="1" t="s">
        <v>86</v>
      </c>
      <c r="N54" s="1" t="s">
        <v>1319</v>
      </c>
      <c r="O54" s="1" t="s">
        <v>1320</v>
      </c>
      <c r="P54" s="1" t="s">
        <v>246</v>
      </c>
      <c r="Q54" s="1">
        <v>535351153101</v>
      </c>
      <c r="R54" s="1" t="s">
        <v>1321</v>
      </c>
      <c r="S54" s="1">
        <v>9422655149</v>
      </c>
      <c r="T54" s="1" t="s">
        <v>91</v>
      </c>
      <c r="U54" s="1" t="s">
        <v>1322</v>
      </c>
      <c r="V54" s="1">
        <v>8390060538</v>
      </c>
      <c r="W54" s="1" t="s">
        <v>93</v>
      </c>
      <c r="X54" s="1" t="s">
        <v>1323</v>
      </c>
      <c r="Y54" s="1" t="s">
        <v>95</v>
      </c>
      <c r="Z54" s="1" t="s">
        <v>96</v>
      </c>
      <c r="AA54" s="1" t="s">
        <v>1323</v>
      </c>
      <c r="AB54" s="1" t="s">
        <v>95</v>
      </c>
      <c r="AC54" s="1" t="s">
        <v>96</v>
      </c>
      <c r="AD54" s="1" t="s">
        <v>99</v>
      </c>
      <c r="AE54" s="1" t="s">
        <v>99</v>
      </c>
      <c r="AF54" s="1" t="s">
        <v>1324</v>
      </c>
      <c r="AG54" s="1" t="s">
        <v>1325</v>
      </c>
      <c r="AH54" s="1" t="s">
        <v>1326</v>
      </c>
      <c r="AI54" s="1" t="s">
        <v>106</v>
      </c>
      <c r="AJ54" s="1">
        <v>85.6</v>
      </c>
      <c r="AK54" s="1"/>
      <c r="AL54" s="1"/>
      <c r="AM54" s="1"/>
      <c r="AN54" s="1"/>
      <c r="AO54" s="1"/>
      <c r="AP54" s="1"/>
      <c r="AQ54" s="1"/>
      <c r="AR54" s="1"/>
      <c r="AS54" s="1" t="s">
        <v>142</v>
      </c>
      <c r="AT54" s="1" t="s">
        <v>1327</v>
      </c>
      <c r="AU54" s="1" t="s">
        <v>106</v>
      </c>
      <c r="AV54" s="1" t="s">
        <v>107</v>
      </c>
      <c r="AW54" s="1">
        <v>83.58</v>
      </c>
      <c r="AX54" s="1"/>
      <c r="AY54" s="1" t="s">
        <v>108</v>
      </c>
      <c r="AZ54" s="1" t="s">
        <v>1328</v>
      </c>
      <c r="BA54" s="1" t="s">
        <v>110</v>
      </c>
      <c r="BB54" s="1" t="s">
        <v>111</v>
      </c>
      <c r="BC54" s="1" t="s">
        <v>256</v>
      </c>
      <c r="BD54" s="1" t="s">
        <v>1329</v>
      </c>
      <c r="BE54" s="1">
        <v>60.4</v>
      </c>
      <c r="BF54" s="1">
        <v>6.79</v>
      </c>
      <c r="BG54" s="1"/>
      <c r="BH54" s="1"/>
      <c r="BI54" s="1"/>
      <c r="BJ54" s="1"/>
      <c r="BK54" s="1"/>
      <c r="BL54" s="1"/>
      <c r="BM54" s="1"/>
      <c r="BN54" s="1"/>
      <c r="BO54" s="1" t="s">
        <v>1330</v>
      </c>
      <c r="BP54" s="1"/>
      <c r="BQ54" s="1"/>
      <c r="BR54" s="1"/>
      <c r="BS54" s="1"/>
      <c r="BT54" s="1"/>
      <c r="BU54" s="1" t="str">
        <f>HYPERLINK("https://nconnect.nicmar.ac.in/storage/profile/6a78cb472861b.png","Download")</f>
        <v>0</v>
      </c>
      <c r="BV54" s="3"/>
      <c r="BW54" s="3"/>
    </row>
    <row r="55" spans="1:75">
      <c r="A55" s="1" t="s">
        <v>75</v>
      </c>
      <c r="B55" s="1" t="s">
        <v>76</v>
      </c>
      <c r="C55" s="1" t="s">
        <v>1331</v>
      </c>
      <c r="D55" s="1" t="s">
        <v>1332</v>
      </c>
      <c r="E55" s="1" t="s">
        <v>1333</v>
      </c>
      <c r="F55" s="1" t="s">
        <v>1334</v>
      </c>
      <c r="G55" s="1" t="s">
        <v>1335</v>
      </c>
      <c r="H55" s="1" t="s">
        <v>1336</v>
      </c>
      <c r="I55" s="1" t="s">
        <v>1337</v>
      </c>
      <c r="J55" s="1">
        <v>7057065365</v>
      </c>
      <c r="K55" s="1" t="s">
        <v>84</v>
      </c>
      <c r="L55" s="1" t="s">
        <v>1338</v>
      </c>
      <c r="M55" s="1" t="s">
        <v>86</v>
      </c>
      <c r="N55" s="1" t="s">
        <v>931</v>
      </c>
      <c r="O55" s="1" t="s">
        <v>1339</v>
      </c>
      <c r="P55" s="1" t="s">
        <v>971</v>
      </c>
      <c r="Q55" s="1">
        <v>209524221215</v>
      </c>
      <c r="R55" s="1" t="s">
        <v>1340</v>
      </c>
      <c r="S55" s="1">
        <v>7798002726</v>
      </c>
      <c r="T55" s="1" t="s">
        <v>1341</v>
      </c>
      <c r="U55" s="1" t="s">
        <v>1342</v>
      </c>
      <c r="V55" s="1">
        <v>9763038288</v>
      </c>
      <c r="W55" s="1" t="s">
        <v>93</v>
      </c>
      <c r="X55" s="1" t="s">
        <v>1343</v>
      </c>
      <c r="Y55" s="1" t="s">
        <v>1146</v>
      </c>
      <c r="Z55" s="1" t="s">
        <v>96</v>
      </c>
      <c r="AA55" s="1" t="s">
        <v>1343</v>
      </c>
      <c r="AB55" s="1" t="s">
        <v>1146</v>
      </c>
      <c r="AC55" s="1" t="s">
        <v>96</v>
      </c>
      <c r="AD55" s="1" t="s">
        <v>99</v>
      </c>
      <c r="AE55" s="1" t="s">
        <v>99</v>
      </c>
      <c r="AF55" s="1" t="s">
        <v>1344</v>
      </c>
      <c r="AG55" s="1" t="s">
        <v>1345</v>
      </c>
      <c r="AH55" s="1" t="s">
        <v>150</v>
      </c>
      <c r="AI55" s="1" t="s">
        <v>171</v>
      </c>
      <c r="AJ55" s="1">
        <v>93.0</v>
      </c>
      <c r="AK55" s="1"/>
      <c r="AL55" s="1" t="s">
        <v>1346</v>
      </c>
      <c r="AM55" s="1" t="s">
        <v>1347</v>
      </c>
      <c r="AN55" s="1" t="s">
        <v>550</v>
      </c>
      <c r="AO55" s="1" t="s">
        <v>254</v>
      </c>
      <c r="AP55" s="1" t="s">
        <v>595</v>
      </c>
      <c r="AQ55" s="1">
        <v>66.62</v>
      </c>
      <c r="AR55" s="1"/>
      <c r="AS55" s="1"/>
      <c r="AT55" s="1"/>
      <c r="AU55" s="1"/>
      <c r="AV55" s="1"/>
      <c r="AW55" s="1"/>
      <c r="AX55" s="1"/>
      <c r="AY55" s="1" t="s">
        <v>108</v>
      </c>
      <c r="AZ55" s="1" t="s">
        <v>1348</v>
      </c>
      <c r="BA55" s="1" t="s">
        <v>110</v>
      </c>
      <c r="BB55" s="1" t="s">
        <v>111</v>
      </c>
      <c r="BC55" s="1" t="s">
        <v>255</v>
      </c>
      <c r="BD55" s="1" t="s">
        <v>232</v>
      </c>
      <c r="BE55" s="1">
        <v>68.3</v>
      </c>
      <c r="BF55" s="1">
        <v>7.58</v>
      </c>
      <c r="BG55" s="1"/>
      <c r="BH55" s="1"/>
      <c r="BI55" s="1"/>
      <c r="BJ55" s="1"/>
      <c r="BK55" s="1"/>
      <c r="BL55" s="1"/>
      <c r="BM55" s="1"/>
      <c r="BN55" s="1"/>
      <c r="BO55" s="1" t="s">
        <v>1349</v>
      </c>
      <c r="BP55" s="1" t="s">
        <v>1350</v>
      </c>
      <c r="BQ55" s="1" t="s">
        <v>179</v>
      </c>
      <c r="BR55" s="1" t="s">
        <v>1351</v>
      </c>
      <c r="BS55" s="1">
        <v>5</v>
      </c>
      <c r="BT55" s="1" t="s">
        <v>871</v>
      </c>
      <c r="BU55" s="1" t="str">
        <f>HYPERLINK("https://nconnect.nicmar.ac.in/storage/profile/6a78bcaadacb7.png","Download")</f>
        <v>0</v>
      </c>
      <c r="BV55" s="3"/>
      <c r="BW55" s="3"/>
    </row>
    <row r="56" spans="1:75">
      <c r="A56" s="1" t="s">
        <v>75</v>
      </c>
      <c r="B56" s="1" t="s">
        <v>76</v>
      </c>
      <c r="C56" s="1" t="s">
        <v>1352</v>
      </c>
      <c r="D56" s="1" t="s">
        <v>1353</v>
      </c>
      <c r="E56" s="1" t="s">
        <v>1354</v>
      </c>
      <c r="F56" s="1" t="s">
        <v>1355</v>
      </c>
      <c r="G56" s="1" t="s">
        <v>1356</v>
      </c>
      <c r="H56" s="1" t="s">
        <v>1357</v>
      </c>
      <c r="I56" s="1" t="s">
        <v>1357</v>
      </c>
      <c r="J56" s="1">
        <v>8421459177</v>
      </c>
      <c r="K56" s="1" t="s">
        <v>84</v>
      </c>
      <c r="L56" s="1" t="s">
        <v>1358</v>
      </c>
      <c r="M56" s="1" t="s">
        <v>86</v>
      </c>
      <c r="N56" s="1" t="s">
        <v>269</v>
      </c>
      <c r="O56" s="1" t="s">
        <v>1359</v>
      </c>
      <c r="P56" s="1" t="s">
        <v>89</v>
      </c>
      <c r="Q56" s="1">
        <v>283317807687</v>
      </c>
      <c r="R56" s="1" t="s">
        <v>1354</v>
      </c>
      <c r="S56" s="1">
        <v>9822720477</v>
      </c>
      <c r="T56" s="1" t="s">
        <v>1360</v>
      </c>
      <c r="U56" s="1" t="s">
        <v>1361</v>
      </c>
      <c r="V56" s="1">
        <v>8830557665</v>
      </c>
      <c r="W56" s="1" t="s">
        <v>93</v>
      </c>
      <c r="X56" s="1" t="s">
        <v>1362</v>
      </c>
      <c r="Y56" s="1" t="s">
        <v>95</v>
      </c>
      <c r="Z56" s="1" t="s">
        <v>96</v>
      </c>
      <c r="AA56" s="1" t="s">
        <v>1362</v>
      </c>
      <c r="AB56" s="1" t="s">
        <v>95</v>
      </c>
      <c r="AC56" s="1" t="s">
        <v>96</v>
      </c>
      <c r="AD56" s="1" t="s">
        <v>99</v>
      </c>
      <c r="AE56" s="1" t="s">
        <v>99</v>
      </c>
      <c r="AF56" s="1" t="s">
        <v>1363</v>
      </c>
      <c r="AG56" s="1" t="s">
        <v>1364</v>
      </c>
      <c r="AH56" s="1" t="s">
        <v>106</v>
      </c>
      <c r="AI56" s="1" t="s">
        <v>254</v>
      </c>
      <c r="AJ56" s="1">
        <v>91.6</v>
      </c>
      <c r="AK56" s="1"/>
      <c r="AL56" s="1"/>
      <c r="AM56" s="1"/>
      <c r="AN56" s="1"/>
      <c r="AO56" s="1"/>
      <c r="AP56" s="1"/>
      <c r="AQ56" s="1"/>
      <c r="AR56" s="1"/>
      <c r="AS56" s="1" t="s">
        <v>111</v>
      </c>
      <c r="AT56" s="1" t="s">
        <v>1365</v>
      </c>
      <c r="AU56" s="1" t="s">
        <v>528</v>
      </c>
      <c r="AV56" s="1" t="s">
        <v>503</v>
      </c>
      <c r="AW56" s="1">
        <v>91.32</v>
      </c>
      <c r="AX56" s="1"/>
      <c r="AY56" s="1" t="s">
        <v>108</v>
      </c>
      <c r="AZ56" s="1" t="s">
        <v>1366</v>
      </c>
      <c r="BA56" s="1" t="s">
        <v>110</v>
      </c>
      <c r="BB56" s="1" t="s">
        <v>111</v>
      </c>
      <c r="BC56" s="1" t="s">
        <v>505</v>
      </c>
      <c r="BD56" s="1" t="s">
        <v>258</v>
      </c>
      <c r="BE56" s="1">
        <v>75</v>
      </c>
      <c r="BF56" s="1">
        <v>8.25</v>
      </c>
      <c r="BG56" s="1" t="s">
        <v>1367</v>
      </c>
      <c r="BH56" s="1"/>
      <c r="BI56" s="1"/>
      <c r="BJ56" s="1"/>
      <c r="BK56" s="1"/>
      <c r="BL56" s="1"/>
      <c r="BM56" s="1"/>
      <c r="BN56" s="1"/>
      <c r="BO56" s="1" t="s">
        <v>1368</v>
      </c>
      <c r="BP56" s="1" t="s">
        <v>1369</v>
      </c>
      <c r="BQ56" s="1"/>
      <c r="BR56" s="1" t="s">
        <v>1370</v>
      </c>
      <c r="BS56" s="1">
        <v>3</v>
      </c>
      <c r="BT56" s="1" t="s">
        <v>1371</v>
      </c>
      <c r="BU56" s="1" t="str">
        <f>HYPERLINK("https://nconnect.nicmar.ac.in/storage/profile/6a78a2211babc.png","Download")</f>
        <v>0</v>
      </c>
      <c r="BV56" s="3"/>
      <c r="BW56" s="3"/>
    </row>
    <row r="57" spans="1:75">
      <c r="A57" s="1" t="s">
        <v>75</v>
      </c>
      <c r="B57" s="1" t="s">
        <v>76</v>
      </c>
      <c r="C57" s="1" t="s">
        <v>1372</v>
      </c>
      <c r="D57" s="1" t="s">
        <v>1373</v>
      </c>
      <c r="E57" s="1"/>
      <c r="F57" s="1" t="s">
        <v>1374</v>
      </c>
      <c r="G57" s="1" t="s">
        <v>1375</v>
      </c>
      <c r="H57" s="1" t="s">
        <v>1376</v>
      </c>
      <c r="I57" s="1" t="s">
        <v>1376</v>
      </c>
      <c r="J57" s="1">
        <v>8594018064</v>
      </c>
      <c r="K57" s="1" t="s">
        <v>84</v>
      </c>
      <c r="L57" s="1" t="s">
        <v>1377</v>
      </c>
      <c r="M57" s="1" t="s">
        <v>86</v>
      </c>
      <c r="N57" s="1" t="s">
        <v>1378</v>
      </c>
      <c r="O57" s="1" t="s">
        <v>1379</v>
      </c>
      <c r="P57" s="1" t="s">
        <v>246</v>
      </c>
      <c r="Q57" s="1">
        <v>649553537067</v>
      </c>
      <c r="R57" s="1" t="s">
        <v>1380</v>
      </c>
      <c r="S57" s="1" t="s">
        <v>1381</v>
      </c>
      <c r="T57" s="1" t="s">
        <v>1382</v>
      </c>
      <c r="U57" s="1" t="s">
        <v>1383</v>
      </c>
      <c r="V57" s="1">
        <v>9656300660</v>
      </c>
      <c r="W57" s="1" t="s">
        <v>323</v>
      </c>
      <c r="X57" s="1" t="s">
        <v>1384</v>
      </c>
      <c r="Y57" s="1" t="s">
        <v>1385</v>
      </c>
      <c r="Z57" s="1" t="s">
        <v>222</v>
      </c>
      <c r="AA57" s="1" t="s">
        <v>1384</v>
      </c>
      <c r="AB57" s="1" t="s">
        <v>1385</v>
      </c>
      <c r="AC57" s="1" t="s">
        <v>222</v>
      </c>
      <c r="AD57" s="1" t="s">
        <v>99</v>
      </c>
      <c r="AE57" s="1" t="s">
        <v>99</v>
      </c>
      <c r="AF57" s="1" t="s">
        <v>1386</v>
      </c>
      <c r="AG57" s="1" t="s">
        <v>1387</v>
      </c>
      <c r="AH57" s="1" t="s">
        <v>150</v>
      </c>
      <c r="AI57" s="1" t="s">
        <v>106</v>
      </c>
      <c r="AJ57" s="1">
        <v>89.3</v>
      </c>
      <c r="AK57" s="1">
        <v>9.4</v>
      </c>
      <c r="AL57" s="1" t="s">
        <v>1386</v>
      </c>
      <c r="AM57" s="1" t="s">
        <v>1387</v>
      </c>
      <c r="AN57" s="1" t="s">
        <v>139</v>
      </c>
      <c r="AO57" s="1" t="s">
        <v>665</v>
      </c>
      <c r="AP57" s="1" t="s">
        <v>277</v>
      </c>
      <c r="AQ57" s="1">
        <v>84.2</v>
      </c>
      <c r="AR57" s="1"/>
      <c r="AS57" s="1"/>
      <c r="AT57" s="1"/>
      <c r="AU57" s="1"/>
      <c r="AV57" s="1"/>
      <c r="AW57" s="1"/>
      <c r="AX57" s="1"/>
      <c r="AY57" s="1" t="s">
        <v>1388</v>
      </c>
      <c r="AZ57" s="1" t="s">
        <v>1389</v>
      </c>
      <c r="BA57" s="1" t="s">
        <v>148</v>
      </c>
      <c r="BB57" s="1" t="s">
        <v>111</v>
      </c>
      <c r="BC57" s="1" t="s">
        <v>231</v>
      </c>
      <c r="BD57" s="1" t="s">
        <v>379</v>
      </c>
      <c r="BE57" s="1">
        <v>89.8</v>
      </c>
      <c r="BF57" s="1">
        <v>8.98</v>
      </c>
      <c r="BG57" s="1"/>
      <c r="BH57" s="1"/>
      <c r="BI57" s="1"/>
      <c r="BJ57" s="1"/>
      <c r="BK57" s="1"/>
      <c r="BL57" s="1"/>
      <c r="BM57" s="1"/>
      <c r="BN57" s="1"/>
      <c r="BO57" s="1" t="s">
        <v>1390</v>
      </c>
      <c r="BP57" s="1" t="s">
        <v>1391</v>
      </c>
      <c r="BQ57" s="1" t="s">
        <v>382</v>
      </c>
      <c r="BR57" s="1" t="s">
        <v>1392</v>
      </c>
      <c r="BS57" s="1">
        <v>2</v>
      </c>
      <c r="BT57" s="1" t="s">
        <v>1393</v>
      </c>
      <c r="BU57" s="1" t="str">
        <f>HYPERLINK("https://nconnect.nicmar.ac.in/storage/profile/6a7730014bd41.png","Download")</f>
        <v>0</v>
      </c>
      <c r="BV57" s="3"/>
      <c r="BW57" s="3"/>
    </row>
    <row r="58" spans="1:75">
      <c r="A58" s="1" t="s">
        <v>75</v>
      </c>
      <c r="B58" s="1" t="s">
        <v>76</v>
      </c>
      <c r="C58" s="1" t="s">
        <v>1394</v>
      </c>
      <c r="D58" s="1" t="s">
        <v>988</v>
      </c>
      <c r="E58" s="1" t="s">
        <v>1395</v>
      </c>
      <c r="F58" s="1" t="s">
        <v>1396</v>
      </c>
      <c r="G58" s="1" t="s">
        <v>1397</v>
      </c>
      <c r="H58" s="1" t="s">
        <v>1398</v>
      </c>
      <c r="I58" s="1" t="s">
        <v>1398</v>
      </c>
      <c r="J58" s="1">
        <v>9022910365</v>
      </c>
      <c r="K58" s="1" t="s">
        <v>84</v>
      </c>
      <c r="L58" s="1" t="s">
        <v>1399</v>
      </c>
      <c r="M58" s="1" t="s">
        <v>86</v>
      </c>
      <c r="N58" s="1" t="s">
        <v>321</v>
      </c>
      <c r="O58" s="1" t="s">
        <v>1400</v>
      </c>
      <c r="P58" s="1" t="s">
        <v>635</v>
      </c>
      <c r="Q58" s="1">
        <v>625293207822</v>
      </c>
      <c r="R58" s="1" t="s">
        <v>1395</v>
      </c>
      <c r="S58" s="1">
        <v>8830955152</v>
      </c>
      <c r="T58" s="1" t="s">
        <v>1401</v>
      </c>
      <c r="U58" s="1" t="s">
        <v>1402</v>
      </c>
      <c r="V58" s="1">
        <v>8605151673</v>
      </c>
      <c r="W58" s="1" t="s">
        <v>130</v>
      </c>
      <c r="X58" s="1" t="s">
        <v>1403</v>
      </c>
      <c r="Y58" s="1" t="s">
        <v>300</v>
      </c>
      <c r="Z58" s="1" t="s">
        <v>96</v>
      </c>
      <c r="AA58" s="1" t="s">
        <v>1404</v>
      </c>
      <c r="AB58" s="1" t="s">
        <v>98</v>
      </c>
      <c r="AC58" s="1" t="s">
        <v>96</v>
      </c>
      <c r="AD58" s="1" t="s">
        <v>99</v>
      </c>
      <c r="AE58" s="1" t="s">
        <v>99</v>
      </c>
      <c r="AF58" s="1" t="s">
        <v>1405</v>
      </c>
      <c r="AG58" s="1" t="s">
        <v>1406</v>
      </c>
      <c r="AH58" s="1" t="s">
        <v>736</v>
      </c>
      <c r="AI58" s="1" t="s">
        <v>103</v>
      </c>
      <c r="AJ58" s="1">
        <v>93</v>
      </c>
      <c r="AK58" s="1"/>
      <c r="AL58" s="1" t="s">
        <v>1407</v>
      </c>
      <c r="AM58" s="1" t="s">
        <v>1406</v>
      </c>
      <c r="AN58" s="1" t="s">
        <v>550</v>
      </c>
      <c r="AO58" s="1" t="s">
        <v>150</v>
      </c>
      <c r="AP58" s="1" t="s">
        <v>403</v>
      </c>
      <c r="AQ58" s="1">
        <v>62</v>
      </c>
      <c r="AR58" s="1"/>
      <c r="AS58" s="1"/>
      <c r="AT58" s="1"/>
      <c r="AU58" s="1"/>
      <c r="AV58" s="1"/>
      <c r="AW58" s="1"/>
      <c r="AX58" s="1"/>
      <c r="AY58" s="1" t="s">
        <v>108</v>
      </c>
      <c r="AZ58" s="1" t="s">
        <v>1408</v>
      </c>
      <c r="BA58" s="1" t="s">
        <v>110</v>
      </c>
      <c r="BB58" s="1" t="s">
        <v>111</v>
      </c>
      <c r="BC58" s="1" t="s">
        <v>202</v>
      </c>
      <c r="BD58" s="1" t="s">
        <v>1409</v>
      </c>
      <c r="BE58" s="1">
        <v>71.54</v>
      </c>
      <c r="BF58" s="1">
        <v>8.13</v>
      </c>
      <c r="BG58" s="1"/>
      <c r="BH58" s="1"/>
      <c r="BI58" s="1"/>
      <c r="BJ58" s="1"/>
      <c r="BK58" s="1"/>
      <c r="BL58" s="1"/>
      <c r="BM58" s="1"/>
      <c r="BN58" s="1"/>
      <c r="BO58" s="1" t="s">
        <v>1410</v>
      </c>
      <c r="BP58" s="1" t="s">
        <v>1411</v>
      </c>
      <c r="BQ58" s="1" t="s">
        <v>1412</v>
      </c>
      <c r="BR58" s="1"/>
      <c r="BS58" s="1"/>
      <c r="BT58" s="1"/>
      <c r="BU58" s="1" t="str">
        <f>HYPERLINK("https://nconnect.nicmar.ac.in/storage/profile/6a78611303309.png","Download")</f>
        <v>0</v>
      </c>
      <c r="BV58" s="3"/>
      <c r="BW58" s="3"/>
    </row>
    <row r="59" spans="1:75">
      <c r="A59" s="1" t="s">
        <v>75</v>
      </c>
      <c r="B59" s="1" t="s">
        <v>76</v>
      </c>
      <c r="C59" s="1" t="s">
        <v>1413</v>
      </c>
      <c r="D59" s="1" t="s">
        <v>1414</v>
      </c>
      <c r="E59" s="1"/>
      <c r="F59" s="1" t="s">
        <v>1415</v>
      </c>
      <c r="G59" s="1" t="s">
        <v>1416</v>
      </c>
      <c r="H59" s="1" t="s">
        <v>1417</v>
      </c>
      <c r="I59" s="1" t="s">
        <v>1418</v>
      </c>
      <c r="J59" s="1">
        <v>6302897574</v>
      </c>
      <c r="K59" s="1" t="s">
        <v>84</v>
      </c>
      <c r="L59" s="1" t="s">
        <v>1419</v>
      </c>
      <c r="M59" s="1" t="s">
        <v>86</v>
      </c>
      <c r="N59" s="1" t="s">
        <v>1420</v>
      </c>
      <c r="O59" s="1" t="s">
        <v>1421</v>
      </c>
      <c r="P59" s="1" t="s">
        <v>126</v>
      </c>
      <c r="Q59" s="1">
        <v>315331855063</v>
      </c>
      <c r="R59" s="1" t="s">
        <v>1422</v>
      </c>
      <c r="S59" s="1">
        <v>9652241727</v>
      </c>
      <c r="T59" s="1" t="s">
        <v>1423</v>
      </c>
      <c r="U59" s="1" t="s">
        <v>1424</v>
      </c>
      <c r="V59" s="1">
        <v>8466938055</v>
      </c>
      <c r="W59" s="1" t="s">
        <v>130</v>
      </c>
      <c r="X59" s="1" t="s">
        <v>1425</v>
      </c>
      <c r="Y59" s="1" t="s">
        <v>1426</v>
      </c>
      <c r="Z59" s="1" t="s">
        <v>473</v>
      </c>
      <c r="AA59" s="1" t="s">
        <v>1425</v>
      </c>
      <c r="AB59" s="1" t="s">
        <v>1426</v>
      </c>
      <c r="AC59" s="1" t="s">
        <v>473</v>
      </c>
      <c r="AD59" s="1" t="s">
        <v>99</v>
      </c>
      <c r="AE59" s="1" t="s">
        <v>99</v>
      </c>
      <c r="AF59" s="1" t="s">
        <v>1427</v>
      </c>
      <c r="AG59" s="1" t="s">
        <v>1428</v>
      </c>
      <c r="AH59" s="1" t="s">
        <v>150</v>
      </c>
      <c r="AI59" s="1" t="s">
        <v>171</v>
      </c>
      <c r="AJ59" s="1">
        <v>87.0</v>
      </c>
      <c r="AK59" s="1"/>
      <c r="AL59" s="1"/>
      <c r="AM59" s="1"/>
      <c r="AN59" s="1"/>
      <c r="AO59" s="1"/>
      <c r="AP59" s="1"/>
      <c r="AQ59" s="1"/>
      <c r="AR59" s="1"/>
      <c r="AS59" s="1" t="s">
        <v>111</v>
      </c>
      <c r="AT59" s="1" t="s">
        <v>1429</v>
      </c>
      <c r="AU59" s="1" t="s">
        <v>328</v>
      </c>
      <c r="AV59" s="1" t="s">
        <v>354</v>
      </c>
      <c r="AW59" s="1">
        <v>77.54</v>
      </c>
      <c r="AX59" s="1"/>
      <c r="AY59" s="1" t="s">
        <v>1430</v>
      </c>
      <c r="AZ59" s="1" t="s">
        <v>1431</v>
      </c>
      <c r="BA59" s="1" t="s">
        <v>148</v>
      </c>
      <c r="BB59" s="1" t="s">
        <v>111</v>
      </c>
      <c r="BC59" s="1" t="s">
        <v>482</v>
      </c>
      <c r="BD59" s="1" t="s">
        <v>1432</v>
      </c>
      <c r="BE59" s="1">
        <v>85.2</v>
      </c>
      <c r="BF59" s="1"/>
      <c r="BG59" s="1"/>
      <c r="BH59" s="1"/>
      <c r="BI59" s="1"/>
      <c r="BJ59" s="1"/>
      <c r="BK59" s="1"/>
      <c r="BL59" s="1"/>
      <c r="BM59" s="1"/>
      <c r="BN59" s="1"/>
      <c r="BO59" s="1" t="s">
        <v>1433</v>
      </c>
      <c r="BP59" s="1"/>
      <c r="BQ59" s="1"/>
      <c r="BR59" s="1" t="s">
        <v>1434</v>
      </c>
      <c r="BS59" s="1">
        <v>26</v>
      </c>
      <c r="BT59" s="1" t="s">
        <v>1435</v>
      </c>
      <c r="BU59" s="1" t="str">
        <f>HYPERLINK("https://nconnect.nicmar.ac.in/storage/profile/6a78511c9d49f.png","Download")</f>
        <v>0</v>
      </c>
      <c r="BV59" s="3"/>
      <c r="BW59" s="3"/>
    </row>
    <row r="60" spans="1:75">
      <c r="A60" s="1" t="s">
        <v>75</v>
      </c>
      <c r="B60" s="1" t="s">
        <v>76</v>
      </c>
      <c r="C60" s="1" t="s">
        <v>1436</v>
      </c>
      <c r="D60" s="1" t="s">
        <v>1437</v>
      </c>
      <c r="E60" s="1"/>
      <c r="F60" s="1" t="s">
        <v>1438</v>
      </c>
      <c r="G60" s="1" t="s">
        <v>1439</v>
      </c>
      <c r="H60" s="1" t="s">
        <v>1440</v>
      </c>
      <c r="I60" s="1" t="s">
        <v>1440</v>
      </c>
      <c r="J60" s="1">
        <v>8547288977</v>
      </c>
      <c r="K60" s="1" t="s">
        <v>121</v>
      </c>
      <c r="L60" s="1" t="s">
        <v>162</v>
      </c>
      <c r="M60" s="1" t="s">
        <v>86</v>
      </c>
      <c r="N60" s="1" t="s">
        <v>1441</v>
      </c>
      <c r="O60" s="1" t="s">
        <v>1442</v>
      </c>
      <c r="P60" s="1" t="s">
        <v>126</v>
      </c>
      <c r="Q60" s="1" t="s">
        <v>1443</v>
      </c>
      <c r="R60" s="1" t="s">
        <v>1444</v>
      </c>
      <c r="S60" s="1">
        <v>9995334800</v>
      </c>
      <c r="T60" s="1" t="s">
        <v>1445</v>
      </c>
      <c r="U60" s="1" t="s">
        <v>1446</v>
      </c>
      <c r="V60" s="1">
        <v>7306410400</v>
      </c>
      <c r="W60" s="1" t="s">
        <v>907</v>
      </c>
      <c r="X60" s="1" t="s">
        <v>1447</v>
      </c>
      <c r="Y60" s="1" t="s">
        <v>221</v>
      </c>
      <c r="Z60" s="1" t="s">
        <v>222</v>
      </c>
      <c r="AA60" s="1" t="s">
        <v>1447</v>
      </c>
      <c r="AB60" s="1" t="s">
        <v>221</v>
      </c>
      <c r="AC60" s="1" t="s">
        <v>222</v>
      </c>
      <c r="AD60" s="1" t="s">
        <v>99</v>
      </c>
      <c r="AE60" s="1" t="s">
        <v>99</v>
      </c>
      <c r="AF60" s="1" t="s">
        <v>1448</v>
      </c>
      <c r="AG60" s="1" t="s">
        <v>1449</v>
      </c>
      <c r="AH60" s="1" t="s">
        <v>150</v>
      </c>
      <c r="AI60" s="1" t="s">
        <v>106</v>
      </c>
      <c r="AJ60" s="1">
        <v>95.0</v>
      </c>
      <c r="AK60" s="1">
        <v>10</v>
      </c>
      <c r="AL60" s="1" t="s">
        <v>1450</v>
      </c>
      <c r="AM60" s="1" t="s">
        <v>1451</v>
      </c>
      <c r="AN60" s="1" t="s">
        <v>139</v>
      </c>
      <c r="AO60" s="1" t="s">
        <v>254</v>
      </c>
      <c r="AP60" s="1" t="s">
        <v>277</v>
      </c>
      <c r="AQ60" s="1">
        <v>86.58</v>
      </c>
      <c r="AR60" s="1"/>
      <c r="AS60" s="1"/>
      <c r="AT60" s="1"/>
      <c r="AU60" s="1"/>
      <c r="AV60" s="1"/>
      <c r="AW60" s="1"/>
      <c r="AX60" s="1"/>
      <c r="AY60" s="1" t="s">
        <v>1452</v>
      </c>
      <c r="AZ60" s="1" t="s">
        <v>1453</v>
      </c>
      <c r="BA60" s="1" t="s">
        <v>148</v>
      </c>
      <c r="BB60" s="1" t="s">
        <v>111</v>
      </c>
      <c r="BC60" s="1" t="s">
        <v>618</v>
      </c>
      <c r="BD60" s="1" t="s">
        <v>232</v>
      </c>
      <c r="BE60" s="1">
        <v>80.8</v>
      </c>
      <c r="BF60" s="1">
        <v>8.08</v>
      </c>
      <c r="BG60" s="1"/>
      <c r="BH60" s="1"/>
      <c r="BI60" s="1"/>
      <c r="BJ60" s="1"/>
      <c r="BK60" s="1"/>
      <c r="BL60" s="1"/>
      <c r="BM60" s="1"/>
      <c r="BN60" s="1"/>
      <c r="BO60" s="1" t="s">
        <v>1454</v>
      </c>
      <c r="BP60" s="1" t="s">
        <v>1455</v>
      </c>
      <c r="BQ60" s="1" t="s">
        <v>1456</v>
      </c>
      <c r="BR60" s="1"/>
      <c r="BS60" s="1"/>
      <c r="BT60" s="1" t="s">
        <v>1457</v>
      </c>
      <c r="BU60" s="1" t="str">
        <f>HYPERLINK("https://nconnect.nicmar.ac.in/storage/profile/6a7805f490f7d.png","Download")</f>
        <v>0</v>
      </c>
      <c r="BV60" s="3"/>
      <c r="BW60" s="3"/>
    </row>
    <row r="61" spans="1:75">
      <c r="A61" s="1" t="s">
        <v>75</v>
      </c>
      <c r="B61" s="1" t="s">
        <v>76</v>
      </c>
      <c r="C61" s="1" t="s">
        <v>1458</v>
      </c>
      <c r="D61" s="1" t="s">
        <v>1459</v>
      </c>
      <c r="E61" s="1"/>
      <c r="F61" s="1" t="s">
        <v>387</v>
      </c>
      <c r="G61" s="1" t="s">
        <v>1460</v>
      </c>
      <c r="H61" s="1" t="s">
        <v>1461</v>
      </c>
      <c r="I61" s="1" t="s">
        <v>1462</v>
      </c>
      <c r="J61" s="1">
        <v>9597357327</v>
      </c>
      <c r="K61" s="1" t="s">
        <v>84</v>
      </c>
      <c r="L61" s="1" t="s">
        <v>1463</v>
      </c>
      <c r="M61" s="1" t="s">
        <v>86</v>
      </c>
      <c r="N61" s="1" t="s">
        <v>1464</v>
      </c>
      <c r="O61" s="1" t="s">
        <v>1465</v>
      </c>
      <c r="P61" s="1" t="s">
        <v>246</v>
      </c>
      <c r="Q61" s="1">
        <v>640282564234</v>
      </c>
      <c r="R61" s="1" t="s">
        <v>1466</v>
      </c>
      <c r="S61" s="1">
        <v>9965046127</v>
      </c>
      <c r="T61" s="1" t="s">
        <v>1467</v>
      </c>
      <c r="U61" s="1" t="s">
        <v>1468</v>
      </c>
      <c r="V61" s="1">
        <v>9942677522</v>
      </c>
      <c r="W61" s="1" t="s">
        <v>496</v>
      </c>
      <c r="X61" s="1" t="s">
        <v>1469</v>
      </c>
      <c r="Y61" s="1" t="s">
        <v>1470</v>
      </c>
      <c r="Z61" s="1" t="s">
        <v>196</v>
      </c>
      <c r="AA61" s="1" t="s">
        <v>1469</v>
      </c>
      <c r="AB61" s="1" t="s">
        <v>1470</v>
      </c>
      <c r="AC61" s="1" t="s">
        <v>196</v>
      </c>
      <c r="AD61" s="1" t="s">
        <v>99</v>
      </c>
      <c r="AE61" s="1" t="s">
        <v>99</v>
      </c>
      <c r="AF61" s="1" t="s">
        <v>1471</v>
      </c>
      <c r="AG61" s="1" t="s">
        <v>1086</v>
      </c>
      <c r="AH61" s="1" t="s">
        <v>144</v>
      </c>
      <c r="AI61" s="1" t="s">
        <v>1472</v>
      </c>
      <c r="AJ61" s="1">
        <v>81.7</v>
      </c>
      <c r="AK61" s="1">
        <v>8.6</v>
      </c>
      <c r="AL61" s="1" t="s">
        <v>1473</v>
      </c>
      <c r="AM61" s="1" t="s">
        <v>1474</v>
      </c>
      <c r="AN61" s="1" t="s">
        <v>139</v>
      </c>
      <c r="AO61" s="1" t="s">
        <v>710</v>
      </c>
      <c r="AP61" s="1" t="s">
        <v>862</v>
      </c>
      <c r="AQ61" s="1">
        <v>79.08</v>
      </c>
      <c r="AR61" s="1"/>
      <c r="AS61" s="1"/>
      <c r="AT61" s="1"/>
      <c r="AU61" s="1"/>
      <c r="AV61" s="1"/>
      <c r="AW61" s="1"/>
      <c r="AX61" s="1"/>
      <c r="AY61" s="1" t="s">
        <v>1475</v>
      </c>
      <c r="AZ61" s="1" t="s">
        <v>1476</v>
      </c>
      <c r="BA61" s="1" t="s">
        <v>110</v>
      </c>
      <c r="BB61" s="1" t="s">
        <v>111</v>
      </c>
      <c r="BC61" s="1" t="s">
        <v>1477</v>
      </c>
      <c r="BD61" s="1" t="s">
        <v>1026</v>
      </c>
      <c r="BE61" s="1">
        <v>68.1</v>
      </c>
      <c r="BF61" s="1">
        <v>6.81</v>
      </c>
      <c r="BG61" s="1"/>
      <c r="BH61" s="1"/>
      <c r="BI61" s="1"/>
      <c r="BJ61" s="1"/>
      <c r="BK61" s="1"/>
      <c r="BL61" s="1"/>
      <c r="BM61" s="1"/>
      <c r="BN61" s="1"/>
      <c r="BO61" s="1" t="s">
        <v>1478</v>
      </c>
      <c r="BP61" s="1"/>
      <c r="BQ61" s="1"/>
      <c r="BR61" s="1" t="s">
        <v>1479</v>
      </c>
      <c r="BS61" s="1">
        <v>76</v>
      </c>
      <c r="BT61" s="1" t="s">
        <v>1480</v>
      </c>
      <c r="BU61" s="1" t="str">
        <f>HYPERLINK("https://nconnect.nicmar.ac.in/storage/profile/6a7777bf58d07.png","Download")</f>
        <v>0</v>
      </c>
      <c r="BV61" s="3"/>
      <c r="BW61" s="3"/>
    </row>
    <row r="62" spans="1:75">
      <c r="A62" s="1" t="s">
        <v>75</v>
      </c>
      <c r="B62" s="1" t="s">
        <v>76</v>
      </c>
      <c r="C62" s="1" t="s">
        <v>1481</v>
      </c>
      <c r="D62" s="1" t="s">
        <v>1482</v>
      </c>
      <c r="E62" s="1" t="s">
        <v>1483</v>
      </c>
      <c r="F62" s="1" t="s">
        <v>1484</v>
      </c>
      <c r="G62" s="1" t="s">
        <v>1485</v>
      </c>
      <c r="H62" s="1" t="s">
        <v>1486</v>
      </c>
      <c r="I62" s="1" t="s">
        <v>1486</v>
      </c>
      <c r="J62" s="1">
        <v>8600220976</v>
      </c>
      <c r="K62" s="1" t="s">
        <v>84</v>
      </c>
      <c r="L62" s="1" t="s">
        <v>1487</v>
      </c>
      <c r="M62" s="1" t="s">
        <v>86</v>
      </c>
      <c r="N62" s="1" t="s">
        <v>1488</v>
      </c>
      <c r="O62" s="1" t="s">
        <v>1489</v>
      </c>
      <c r="P62" s="1" t="s">
        <v>126</v>
      </c>
      <c r="Q62" s="1">
        <v>618971779981</v>
      </c>
      <c r="R62" s="1" t="s">
        <v>1490</v>
      </c>
      <c r="S62" s="1">
        <v>9370296674</v>
      </c>
      <c r="T62" s="1" t="s">
        <v>1491</v>
      </c>
      <c r="U62" s="1" t="s">
        <v>1492</v>
      </c>
      <c r="V62" s="1">
        <v>9175424339</v>
      </c>
      <c r="W62" s="1" t="s">
        <v>93</v>
      </c>
      <c r="X62" s="1" t="s">
        <v>1493</v>
      </c>
      <c r="Y62" s="1" t="s">
        <v>705</v>
      </c>
      <c r="Z62" s="1" t="s">
        <v>96</v>
      </c>
      <c r="AA62" s="1" t="s">
        <v>1493</v>
      </c>
      <c r="AB62" s="1" t="s">
        <v>705</v>
      </c>
      <c r="AC62" s="1" t="s">
        <v>96</v>
      </c>
      <c r="AD62" s="1" t="s">
        <v>99</v>
      </c>
      <c r="AE62" s="1" t="s">
        <v>99</v>
      </c>
      <c r="AF62" s="1" t="s">
        <v>1494</v>
      </c>
      <c r="AG62" s="1" t="s">
        <v>170</v>
      </c>
      <c r="AH62" s="1" t="s">
        <v>102</v>
      </c>
      <c r="AI62" s="1" t="s">
        <v>150</v>
      </c>
      <c r="AJ62" s="1">
        <v>82.6</v>
      </c>
      <c r="AK62" s="1">
        <v>8.69</v>
      </c>
      <c r="AL62" s="1"/>
      <c r="AM62" s="1"/>
      <c r="AN62" s="1"/>
      <c r="AO62" s="1"/>
      <c r="AP62" s="1"/>
      <c r="AQ62" s="1"/>
      <c r="AR62" s="1"/>
      <c r="AS62" s="1" t="s">
        <v>111</v>
      </c>
      <c r="AT62" s="1" t="s">
        <v>1495</v>
      </c>
      <c r="AU62" s="1" t="s">
        <v>980</v>
      </c>
      <c r="AV62" s="1" t="s">
        <v>255</v>
      </c>
      <c r="AW62" s="1">
        <v>78.55</v>
      </c>
      <c r="AX62" s="1">
        <v>8.26</v>
      </c>
      <c r="AY62" s="1" t="s">
        <v>620</v>
      </c>
      <c r="AZ62" s="1" t="s">
        <v>1496</v>
      </c>
      <c r="BA62" s="1" t="s">
        <v>110</v>
      </c>
      <c r="BB62" s="1" t="s">
        <v>111</v>
      </c>
      <c r="BC62" s="1" t="s">
        <v>231</v>
      </c>
      <c r="BD62" s="1" t="s">
        <v>458</v>
      </c>
      <c r="BE62" s="1">
        <v>76.6</v>
      </c>
      <c r="BF62" s="1">
        <v>8.41</v>
      </c>
      <c r="BG62" s="1"/>
      <c r="BH62" s="1"/>
      <c r="BI62" s="1"/>
      <c r="BJ62" s="1"/>
      <c r="BK62" s="1"/>
      <c r="BL62" s="1"/>
      <c r="BM62" s="1"/>
      <c r="BN62" s="1"/>
      <c r="BO62" s="1" t="s">
        <v>1497</v>
      </c>
      <c r="BP62" s="1" t="s">
        <v>1498</v>
      </c>
      <c r="BQ62" s="1" t="s">
        <v>1499</v>
      </c>
      <c r="BR62" s="1" t="s">
        <v>1500</v>
      </c>
      <c r="BS62" s="1">
        <v>4</v>
      </c>
      <c r="BT62" s="1" t="s">
        <v>1501</v>
      </c>
      <c r="BU62" s="1" t="str">
        <f>HYPERLINK("https://nconnect.nicmar.ac.in/storage/profile/6a7aaec33ef53.png","Download")</f>
        <v>0</v>
      </c>
      <c r="BV62" s="3"/>
      <c r="BW62" s="3"/>
    </row>
    <row r="63" spans="1:75">
      <c r="A63" s="1" t="s">
        <v>75</v>
      </c>
      <c r="B63" s="1" t="s">
        <v>76</v>
      </c>
      <c r="C63" s="1" t="s">
        <v>1502</v>
      </c>
      <c r="D63" s="1" t="s">
        <v>1503</v>
      </c>
      <c r="E63" s="1" t="s">
        <v>1504</v>
      </c>
      <c r="F63" s="1" t="s">
        <v>845</v>
      </c>
      <c r="G63" s="1" t="s">
        <v>1505</v>
      </c>
      <c r="H63" s="1" t="s">
        <v>1506</v>
      </c>
      <c r="I63" s="1" t="s">
        <v>1506</v>
      </c>
      <c r="J63" s="1">
        <v>6305069133</v>
      </c>
      <c r="K63" s="1" t="s">
        <v>84</v>
      </c>
      <c r="L63" s="1" t="s">
        <v>1507</v>
      </c>
      <c r="M63" s="1" t="s">
        <v>86</v>
      </c>
      <c r="N63" s="1" t="s">
        <v>1056</v>
      </c>
      <c r="O63" s="1" t="s">
        <v>1508</v>
      </c>
      <c r="P63" s="1" t="s">
        <v>246</v>
      </c>
      <c r="Q63" s="1">
        <v>331151935404</v>
      </c>
      <c r="R63" s="1" t="s">
        <v>1509</v>
      </c>
      <c r="S63" s="1">
        <v>9959796235</v>
      </c>
      <c r="T63" s="1" t="s">
        <v>1510</v>
      </c>
      <c r="U63" s="1" t="s">
        <v>1511</v>
      </c>
      <c r="V63" s="1">
        <v>9959796235</v>
      </c>
      <c r="W63" s="1" t="s">
        <v>1512</v>
      </c>
      <c r="X63" s="1" t="s">
        <v>1513</v>
      </c>
      <c r="Y63" s="1" t="s">
        <v>1514</v>
      </c>
      <c r="Z63" s="1" t="s">
        <v>473</v>
      </c>
      <c r="AA63" s="1" t="s">
        <v>1513</v>
      </c>
      <c r="AB63" s="1" t="s">
        <v>1514</v>
      </c>
      <c r="AC63" s="1" t="s">
        <v>473</v>
      </c>
      <c r="AD63" s="1" t="s">
        <v>99</v>
      </c>
      <c r="AE63" s="1" t="s">
        <v>99</v>
      </c>
      <c r="AF63" s="1" t="s">
        <v>1515</v>
      </c>
      <c r="AG63" s="1" t="s">
        <v>1516</v>
      </c>
      <c r="AH63" s="1" t="s">
        <v>665</v>
      </c>
      <c r="AI63" s="1" t="s">
        <v>277</v>
      </c>
      <c r="AJ63" s="1">
        <v>95</v>
      </c>
      <c r="AK63" s="1">
        <v>9.5</v>
      </c>
      <c r="AL63" s="1"/>
      <c r="AM63" s="1"/>
      <c r="AN63" s="1"/>
      <c r="AO63" s="1"/>
      <c r="AP63" s="1"/>
      <c r="AQ63" s="1"/>
      <c r="AR63" s="1"/>
      <c r="AS63" s="1" t="s">
        <v>685</v>
      </c>
      <c r="AT63" s="1" t="s">
        <v>1517</v>
      </c>
      <c r="AU63" s="1" t="s">
        <v>231</v>
      </c>
      <c r="AV63" s="1" t="s">
        <v>482</v>
      </c>
      <c r="AW63" s="1">
        <v>87.32</v>
      </c>
      <c r="AX63" s="1"/>
      <c r="AY63" s="1" t="s">
        <v>1518</v>
      </c>
      <c r="AZ63" s="1" t="s">
        <v>1519</v>
      </c>
      <c r="BA63" s="1" t="s">
        <v>148</v>
      </c>
      <c r="BB63" s="1" t="s">
        <v>111</v>
      </c>
      <c r="BC63" s="1" t="s">
        <v>482</v>
      </c>
      <c r="BD63" s="1" t="s">
        <v>1520</v>
      </c>
      <c r="BE63" s="1">
        <v>73.2</v>
      </c>
      <c r="BF63" s="1">
        <v>8.07</v>
      </c>
      <c r="BG63" s="1"/>
      <c r="BH63" s="1"/>
      <c r="BI63" s="1"/>
      <c r="BJ63" s="1"/>
      <c r="BK63" s="1"/>
      <c r="BL63" s="1"/>
      <c r="BM63" s="1"/>
      <c r="BN63" s="1"/>
      <c r="BO63" s="1" t="s">
        <v>1521</v>
      </c>
      <c r="BP63" s="1"/>
      <c r="BQ63" s="1"/>
      <c r="BR63" s="1" t="s">
        <v>1522</v>
      </c>
      <c r="BS63" s="1">
        <v>33</v>
      </c>
      <c r="BT63" s="1"/>
      <c r="BU63" s="1" t="str">
        <f>HYPERLINK("https://nconnect.nicmar.ac.in/storage/profile/6a7740325d54f.png","Download")</f>
        <v>0</v>
      </c>
      <c r="BV63" s="3"/>
      <c r="BW63" s="3"/>
    </row>
    <row r="64" spans="1:75">
      <c r="A64" s="1" t="s">
        <v>75</v>
      </c>
      <c r="B64" s="1" t="s">
        <v>76</v>
      </c>
      <c r="C64" s="1" t="s">
        <v>1523</v>
      </c>
      <c r="D64" s="1" t="s">
        <v>1524</v>
      </c>
      <c r="E64" s="1"/>
      <c r="F64" s="1" t="s">
        <v>1525</v>
      </c>
      <c r="G64" s="1" t="s">
        <v>1526</v>
      </c>
      <c r="H64" s="1" t="s">
        <v>1527</v>
      </c>
      <c r="I64" s="1" t="s">
        <v>1527</v>
      </c>
      <c r="J64" s="1">
        <v>6300066451</v>
      </c>
      <c r="K64" s="1" t="s">
        <v>84</v>
      </c>
      <c r="L64" s="1" t="s">
        <v>1528</v>
      </c>
      <c r="M64" s="1" t="s">
        <v>86</v>
      </c>
      <c r="N64" s="1" t="s">
        <v>1529</v>
      </c>
      <c r="O64" s="1" t="s">
        <v>1530</v>
      </c>
      <c r="P64" s="1" t="s">
        <v>246</v>
      </c>
      <c r="Q64" s="1">
        <v>671472995273</v>
      </c>
      <c r="R64" s="1" t="s">
        <v>1531</v>
      </c>
      <c r="S64" s="1">
        <v>9704785896</v>
      </c>
      <c r="T64" s="1" t="s">
        <v>1423</v>
      </c>
      <c r="U64" s="1" t="s">
        <v>1532</v>
      </c>
      <c r="V64" s="1">
        <v>9010026741</v>
      </c>
      <c r="W64" s="1" t="s">
        <v>130</v>
      </c>
      <c r="X64" s="1" t="s">
        <v>1533</v>
      </c>
      <c r="Y64" s="1" t="s">
        <v>472</v>
      </c>
      <c r="Z64" s="1" t="s">
        <v>473</v>
      </c>
      <c r="AA64" s="1" t="s">
        <v>1533</v>
      </c>
      <c r="AB64" s="1" t="s">
        <v>472</v>
      </c>
      <c r="AC64" s="1" t="s">
        <v>473</v>
      </c>
      <c r="AD64" s="1" t="s">
        <v>99</v>
      </c>
      <c r="AE64" s="1" t="s">
        <v>99</v>
      </c>
      <c r="AF64" s="1" t="s">
        <v>1534</v>
      </c>
      <c r="AG64" s="1" t="s">
        <v>1428</v>
      </c>
      <c r="AH64" s="1" t="s">
        <v>106</v>
      </c>
      <c r="AI64" s="1" t="s">
        <v>403</v>
      </c>
      <c r="AJ64" s="1">
        <v>90.0</v>
      </c>
      <c r="AK64" s="1">
        <v>6.79</v>
      </c>
      <c r="AL64" s="1" t="s">
        <v>1535</v>
      </c>
      <c r="AM64" s="1" t="s">
        <v>1536</v>
      </c>
      <c r="AN64" s="1" t="s">
        <v>550</v>
      </c>
      <c r="AO64" s="1" t="s">
        <v>254</v>
      </c>
      <c r="AP64" s="1" t="s">
        <v>305</v>
      </c>
      <c r="AQ64" s="1">
        <v>80.2</v>
      </c>
      <c r="AR64" s="1"/>
      <c r="AS64" s="1"/>
      <c r="AT64" s="1"/>
      <c r="AU64" s="1"/>
      <c r="AV64" s="1"/>
      <c r="AW64" s="1"/>
      <c r="AX64" s="1"/>
      <c r="AY64" s="1" t="s">
        <v>1537</v>
      </c>
      <c r="AZ64" s="1" t="s">
        <v>1538</v>
      </c>
      <c r="BA64" s="1" t="s">
        <v>148</v>
      </c>
      <c r="BB64" s="1" t="s">
        <v>111</v>
      </c>
      <c r="BC64" s="1" t="s">
        <v>354</v>
      </c>
      <c r="BD64" s="1" t="s">
        <v>1539</v>
      </c>
      <c r="BE64" s="1">
        <v>60.4</v>
      </c>
      <c r="BF64" s="1"/>
      <c r="BG64" s="1"/>
      <c r="BH64" s="1"/>
      <c r="BI64" s="1"/>
      <c r="BJ64" s="1"/>
      <c r="BK64" s="1"/>
      <c r="BL64" s="1"/>
      <c r="BM64" s="1"/>
      <c r="BN64" s="1"/>
      <c r="BO64" s="1" t="s">
        <v>1540</v>
      </c>
      <c r="BP64" s="1"/>
      <c r="BQ64" s="1"/>
      <c r="BR64" s="1" t="s">
        <v>1541</v>
      </c>
      <c r="BS64" s="1">
        <v>35</v>
      </c>
      <c r="BT64" s="1" t="s">
        <v>1542</v>
      </c>
      <c r="BU64" s="1" t="str">
        <f>HYPERLINK("https://nconnect.nicmar.ac.in/storage/profile/6a77e26d910fa.png","Download")</f>
        <v>0</v>
      </c>
      <c r="BV64" s="3"/>
      <c r="BW64" s="3"/>
    </row>
    <row r="65" spans="1:75">
      <c r="A65" s="1" t="s">
        <v>75</v>
      </c>
      <c r="B65" s="1" t="s">
        <v>76</v>
      </c>
      <c r="C65" s="1" t="s">
        <v>1543</v>
      </c>
      <c r="D65" s="1" t="s">
        <v>1544</v>
      </c>
      <c r="E65" s="1" t="s">
        <v>1545</v>
      </c>
      <c r="F65" s="1" t="s">
        <v>387</v>
      </c>
      <c r="G65" s="1" t="s">
        <v>1546</v>
      </c>
      <c r="H65" s="1" t="s">
        <v>1547</v>
      </c>
      <c r="I65" s="1" t="s">
        <v>1547</v>
      </c>
      <c r="J65" s="1">
        <v>8129315010</v>
      </c>
      <c r="K65" s="1" t="s">
        <v>121</v>
      </c>
      <c r="L65" s="1" t="s">
        <v>1548</v>
      </c>
      <c r="M65" s="1" t="s">
        <v>86</v>
      </c>
      <c r="N65" s="1" t="s">
        <v>124</v>
      </c>
      <c r="O65" s="1" t="s">
        <v>1549</v>
      </c>
      <c r="P65" s="1" t="s">
        <v>246</v>
      </c>
      <c r="Q65" s="1">
        <v>351295971739</v>
      </c>
      <c r="R65" s="1" t="s">
        <v>1550</v>
      </c>
      <c r="S65" s="1">
        <v>9447411308</v>
      </c>
      <c r="T65" s="1" t="s">
        <v>1551</v>
      </c>
      <c r="U65" s="1" t="s">
        <v>1552</v>
      </c>
      <c r="V65" s="1">
        <v>9447815680</v>
      </c>
      <c r="W65" s="1" t="s">
        <v>1553</v>
      </c>
      <c r="X65" s="1" t="s">
        <v>1554</v>
      </c>
      <c r="Y65" s="1" t="s">
        <v>1555</v>
      </c>
      <c r="Z65" s="1" t="s">
        <v>222</v>
      </c>
      <c r="AA65" s="1" t="s">
        <v>1554</v>
      </c>
      <c r="AB65" s="1" t="s">
        <v>1555</v>
      </c>
      <c r="AC65" s="1" t="s">
        <v>222</v>
      </c>
      <c r="AD65" s="1" t="s">
        <v>99</v>
      </c>
      <c r="AE65" s="1" t="s">
        <v>99</v>
      </c>
      <c r="AF65" s="1" t="s">
        <v>1556</v>
      </c>
      <c r="AG65" s="1" t="s">
        <v>1557</v>
      </c>
      <c r="AH65" s="1" t="s">
        <v>1026</v>
      </c>
      <c r="AI65" s="1" t="s">
        <v>665</v>
      </c>
      <c r="AJ65" s="1">
        <v>94.8</v>
      </c>
      <c r="AK65" s="1"/>
      <c r="AL65" s="1" t="s">
        <v>1558</v>
      </c>
      <c r="AM65" s="1" t="s">
        <v>1559</v>
      </c>
      <c r="AN65" s="1" t="s">
        <v>139</v>
      </c>
      <c r="AO65" s="1" t="s">
        <v>202</v>
      </c>
      <c r="AP65" s="1" t="s">
        <v>305</v>
      </c>
      <c r="AQ65" s="1">
        <v>98.33</v>
      </c>
      <c r="AR65" s="1"/>
      <c r="AS65" s="1"/>
      <c r="AT65" s="1"/>
      <c r="AU65" s="1"/>
      <c r="AV65" s="1"/>
      <c r="AW65" s="1"/>
      <c r="AX65" s="1"/>
      <c r="AY65" s="1" t="s">
        <v>1388</v>
      </c>
      <c r="AZ65" s="1" t="s">
        <v>1560</v>
      </c>
      <c r="BA65" s="1" t="s">
        <v>148</v>
      </c>
      <c r="BB65" s="1" t="s">
        <v>111</v>
      </c>
      <c r="BC65" s="1" t="s">
        <v>1561</v>
      </c>
      <c r="BD65" s="1" t="s">
        <v>283</v>
      </c>
      <c r="BE65" s="1">
        <v>78.67</v>
      </c>
      <c r="BF65" s="1">
        <v>8.13</v>
      </c>
      <c r="BG65" s="1"/>
      <c r="BH65" s="1"/>
      <c r="BI65" s="1"/>
      <c r="BJ65" s="1"/>
      <c r="BK65" s="1"/>
      <c r="BL65" s="1"/>
      <c r="BM65" s="1"/>
      <c r="BN65" s="1"/>
      <c r="BO65" s="1" t="s">
        <v>1562</v>
      </c>
      <c r="BP65" s="1"/>
      <c r="BQ65" s="1"/>
      <c r="BR65" s="1" t="s">
        <v>1563</v>
      </c>
      <c r="BS65" s="1">
        <v>53</v>
      </c>
      <c r="BT65" s="1" t="s">
        <v>1564</v>
      </c>
      <c r="BU65" s="1" t="str">
        <f>HYPERLINK("https://nconnect.nicmar.ac.in/storage/profile/6a78014b58ce1.png","Download")</f>
        <v>0</v>
      </c>
      <c r="BV65" s="3"/>
      <c r="BW65" s="3"/>
    </row>
    <row r="66" spans="1:75">
      <c r="A66" s="1" t="s">
        <v>75</v>
      </c>
      <c r="B66" s="1" t="s">
        <v>76</v>
      </c>
      <c r="C66" s="1" t="s">
        <v>1565</v>
      </c>
      <c r="D66" s="1" t="s">
        <v>898</v>
      </c>
      <c r="E66" s="1" t="s">
        <v>1566</v>
      </c>
      <c r="F66" s="1" t="s">
        <v>1567</v>
      </c>
      <c r="G66" s="1" t="s">
        <v>1568</v>
      </c>
      <c r="H66" s="1" t="s">
        <v>1569</v>
      </c>
      <c r="I66" s="1" t="s">
        <v>1570</v>
      </c>
      <c r="J66" s="1">
        <v>9168993103</v>
      </c>
      <c r="K66" s="1" t="s">
        <v>84</v>
      </c>
      <c r="L66" s="1" t="s">
        <v>1571</v>
      </c>
      <c r="M66" s="1" t="s">
        <v>86</v>
      </c>
      <c r="N66" s="1" t="s">
        <v>1572</v>
      </c>
      <c r="O66" s="1" t="s">
        <v>1573</v>
      </c>
      <c r="P66" s="1" t="s">
        <v>246</v>
      </c>
      <c r="Q66" s="1">
        <v>501230906302</v>
      </c>
      <c r="R66" s="1" t="s">
        <v>1574</v>
      </c>
      <c r="S66" s="1">
        <v>9049933910</v>
      </c>
      <c r="T66" s="1" t="s">
        <v>1575</v>
      </c>
      <c r="U66" s="1" t="s">
        <v>1576</v>
      </c>
      <c r="V66" s="1">
        <v>8055675188</v>
      </c>
      <c r="W66" s="1" t="s">
        <v>1577</v>
      </c>
      <c r="X66" s="1" t="s">
        <v>1578</v>
      </c>
      <c r="Y66" s="1" t="s">
        <v>1579</v>
      </c>
      <c r="Z66" s="1" t="s">
        <v>96</v>
      </c>
      <c r="AA66" s="1" t="s">
        <v>1578</v>
      </c>
      <c r="AB66" s="1" t="s">
        <v>1579</v>
      </c>
      <c r="AC66" s="1" t="s">
        <v>96</v>
      </c>
      <c r="AD66" s="1" t="s">
        <v>99</v>
      </c>
      <c r="AE66" s="1" t="s">
        <v>99</v>
      </c>
      <c r="AF66" s="1" t="s">
        <v>1580</v>
      </c>
      <c r="AG66" s="1" t="s">
        <v>1581</v>
      </c>
      <c r="AH66" s="1" t="s">
        <v>713</v>
      </c>
      <c r="AI66" s="1" t="s">
        <v>453</v>
      </c>
      <c r="AJ66" s="1">
        <v>70.4</v>
      </c>
      <c r="AK66" s="1"/>
      <c r="AL66" s="1" t="s">
        <v>1582</v>
      </c>
      <c r="AM66" s="1" t="s">
        <v>1583</v>
      </c>
      <c r="AN66" s="1" t="s">
        <v>139</v>
      </c>
      <c r="AO66" s="1" t="s">
        <v>648</v>
      </c>
      <c r="AP66" s="1" t="s">
        <v>352</v>
      </c>
      <c r="AQ66" s="1">
        <v>60.77</v>
      </c>
      <c r="AR66" s="1"/>
      <c r="AS66" s="1" t="s">
        <v>1584</v>
      </c>
      <c r="AT66" s="1" t="s">
        <v>1585</v>
      </c>
      <c r="AU66" s="1" t="s">
        <v>376</v>
      </c>
      <c r="AV66" s="1" t="s">
        <v>619</v>
      </c>
      <c r="AW66" s="1">
        <v>65.85</v>
      </c>
      <c r="AX66" s="1"/>
      <c r="AY66" s="1" t="s">
        <v>1586</v>
      </c>
      <c r="AZ66" s="1" t="s">
        <v>1587</v>
      </c>
      <c r="BA66" s="1" t="s">
        <v>148</v>
      </c>
      <c r="BB66" s="1" t="s">
        <v>111</v>
      </c>
      <c r="BC66" s="1" t="s">
        <v>503</v>
      </c>
      <c r="BD66" s="1" t="s">
        <v>283</v>
      </c>
      <c r="BE66" s="1">
        <v>65.2</v>
      </c>
      <c r="BF66" s="1">
        <v>6.52</v>
      </c>
      <c r="BG66" s="1"/>
      <c r="BH66" s="1"/>
      <c r="BI66" s="1"/>
      <c r="BJ66" s="1"/>
      <c r="BK66" s="1"/>
      <c r="BL66" s="1"/>
      <c r="BM66" s="1"/>
      <c r="BN66" s="1"/>
      <c r="BO66" s="1" t="s">
        <v>114</v>
      </c>
      <c r="BP66" s="1"/>
      <c r="BQ66" s="1"/>
      <c r="BR66" s="1"/>
      <c r="BS66" s="1"/>
      <c r="BT66" s="1"/>
      <c r="BU66" s="1" t="str">
        <f>HYPERLINK("https://nconnect.nicmar.ac.in/storage/profile/6a78b9ac88ecb.png","Download")</f>
        <v>0</v>
      </c>
      <c r="BV66" s="3"/>
      <c r="BW66" s="3"/>
    </row>
    <row r="67" spans="1:75">
      <c r="A67" s="1" t="s">
        <v>75</v>
      </c>
      <c r="B67" s="1" t="s">
        <v>76</v>
      </c>
      <c r="C67" s="1" t="s">
        <v>1588</v>
      </c>
      <c r="D67" s="1" t="s">
        <v>1589</v>
      </c>
      <c r="E67" s="1"/>
      <c r="F67" s="1" t="s">
        <v>1590</v>
      </c>
      <c r="G67" s="1" t="s">
        <v>1591</v>
      </c>
      <c r="H67" s="1" t="s">
        <v>1592</v>
      </c>
      <c r="I67" s="1" t="s">
        <v>1593</v>
      </c>
      <c r="J67" s="1">
        <v>9655033338</v>
      </c>
      <c r="K67" s="1" t="s">
        <v>84</v>
      </c>
      <c r="L67" s="1" t="s">
        <v>1594</v>
      </c>
      <c r="M67" s="1" t="s">
        <v>86</v>
      </c>
      <c r="N67" s="1" t="s">
        <v>1595</v>
      </c>
      <c r="O67" s="1" t="s">
        <v>1596</v>
      </c>
      <c r="P67" s="1" t="s">
        <v>635</v>
      </c>
      <c r="Q67" s="1">
        <v>799266655581</v>
      </c>
      <c r="R67" s="1" t="s">
        <v>1597</v>
      </c>
      <c r="S67" s="1">
        <v>9894037742</v>
      </c>
      <c r="T67" s="1" t="s">
        <v>323</v>
      </c>
      <c r="U67" s="1" t="s">
        <v>1598</v>
      </c>
      <c r="V67" s="1">
        <v>9677744110</v>
      </c>
      <c r="W67" s="1" t="s">
        <v>323</v>
      </c>
      <c r="X67" s="1" t="s">
        <v>1599</v>
      </c>
      <c r="Y67" s="1" t="s">
        <v>1600</v>
      </c>
      <c r="Z67" s="1" t="s">
        <v>196</v>
      </c>
      <c r="AA67" s="1" t="s">
        <v>1599</v>
      </c>
      <c r="AB67" s="1" t="s">
        <v>1600</v>
      </c>
      <c r="AC67" s="1" t="s">
        <v>196</v>
      </c>
      <c r="AD67" s="1" t="s">
        <v>99</v>
      </c>
      <c r="AE67" s="1" t="s">
        <v>99</v>
      </c>
      <c r="AF67" s="1" t="s">
        <v>1601</v>
      </c>
      <c r="AG67" s="1" t="s">
        <v>1602</v>
      </c>
      <c r="AH67" s="1" t="s">
        <v>255</v>
      </c>
      <c r="AI67" s="1" t="s">
        <v>256</v>
      </c>
      <c r="AJ67" s="1">
        <v>76.6</v>
      </c>
      <c r="AK67" s="1"/>
      <c r="AL67" s="1" t="s">
        <v>1601</v>
      </c>
      <c r="AM67" s="1" t="s">
        <v>1603</v>
      </c>
      <c r="AN67" s="1" t="s">
        <v>550</v>
      </c>
      <c r="AO67" s="1" t="s">
        <v>1604</v>
      </c>
      <c r="AP67" s="1" t="s">
        <v>962</v>
      </c>
      <c r="AQ67" s="1">
        <v>72.0</v>
      </c>
      <c r="AR67" s="1"/>
      <c r="AS67" s="1"/>
      <c r="AT67" s="1"/>
      <c r="AU67" s="1"/>
      <c r="AV67" s="1"/>
      <c r="AW67" s="1"/>
      <c r="AX67" s="1"/>
      <c r="AY67" s="1" t="s">
        <v>1605</v>
      </c>
      <c r="AZ67" s="1" t="s">
        <v>1606</v>
      </c>
      <c r="BA67" s="1" t="s">
        <v>148</v>
      </c>
      <c r="BB67" s="1" t="s">
        <v>111</v>
      </c>
      <c r="BC67" s="1" t="s">
        <v>458</v>
      </c>
      <c r="BD67" s="1" t="s">
        <v>310</v>
      </c>
      <c r="BE67" s="1">
        <v>81.2</v>
      </c>
      <c r="BF67" s="1">
        <v>8.12</v>
      </c>
      <c r="BG67" s="1"/>
      <c r="BH67" s="1"/>
      <c r="BI67" s="1"/>
      <c r="BJ67" s="1"/>
      <c r="BK67" s="1"/>
      <c r="BL67" s="1"/>
      <c r="BM67" s="1"/>
      <c r="BN67" s="1"/>
      <c r="BO67" s="1" t="s">
        <v>1607</v>
      </c>
      <c r="BP67" s="1"/>
      <c r="BQ67" s="1"/>
      <c r="BR67" s="1" t="s">
        <v>1608</v>
      </c>
      <c r="BS67" s="1">
        <v>21</v>
      </c>
      <c r="BT67" s="1" t="s">
        <v>1609</v>
      </c>
      <c r="BU67" s="1" t="str">
        <f>HYPERLINK("https://nconnect.nicmar.ac.in/storage/profile/6a77773973e35.png","Download")</f>
        <v>0</v>
      </c>
      <c r="BV67" s="3"/>
      <c r="BW67" s="3"/>
    </row>
    <row r="68" spans="1:75">
      <c r="A68" s="1" t="s">
        <v>75</v>
      </c>
      <c r="B68" s="1" t="s">
        <v>76</v>
      </c>
      <c r="C68" s="1" t="s">
        <v>1610</v>
      </c>
      <c r="D68" s="1" t="s">
        <v>1611</v>
      </c>
      <c r="E68" s="1" t="s">
        <v>1612</v>
      </c>
      <c r="F68" s="1" t="s">
        <v>1613</v>
      </c>
      <c r="G68" s="1" t="s">
        <v>1614</v>
      </c>
      <c r="H68" s="1" t="s">
        <v>1615</v>
      </c>
      <c r="I68" s="1" t="s">
        <v>1615</v>
      </c>
      <c r="J68" s="1">
        <v>9961880248</v>
      </c>
      <c r="K68" s="1" t="s">
        <v>121</v>
      </c>
      <c r="L68" s="1" t="s">
        <v>1616</v>
      </c>
      <c r="M68" s="1" t="s">
        <v>86</v>
      </c>
      <c r="N68" s="1" t="s">
        <v>1617</v>
      </c>
      <c r="O68" s="1" t="s">
        <v>1618</v>
      </c>
      <c r="P68" s="1" t="s">
        <v>89</v>
      </c>
      <c r="Q68" s="1">
        <v>809035409924</v>
      </c>
      <c r="R68" s="1" t="s">
        <v>1619</v>
      </c>
      <c r="S68" s="1">
        <v>8281880974</v>
      </c>
      <c r="T68" s="1" t="s">
        <v>1620</v>
      </c>
      <c r="U68" s="1" t="s">
        <v>1621</v>
      </c>
      <c r="V68" s="1">
        <v>9946242181</v>
      </c>
      <c r="W68" s="1" t="s">
        <v>1622</v>
      </c>
      <c r="X68" s="1" t="s">
        <v>1623</v>
      </c>
      <c r="Y68" s="1" t="s">
        <v>1385</v>
      </c>
      <c r="Z68" s="1" t="s">
        <v>222</v>
      </c>
      <c r="AA68" s="1" t="s">
        <v>1623</v>
      </c>
      <c r="AB68" s="1" t="s">
        <v>1385</v>
      </c>
      <c r="AC68" s="1" t="s">
        <v>222</v>
      </c>
      <c r="AD68" s="1" t="s">
        <v>99</v>
      </c>
      <c r="AE68" s="1" t="s">
        <v>99</v>
      </c>
      <c r="AF68" s="1" t="s">
        <v>1624</v>
      </c>
      <c r="AG68" s="1" t="s">
        <v>1625</v>
      </c>
      <c r="AH68" s="1" t="s">
        <v>145</v>
      </c>
      <c r="AI68" s="1" t="s">
        <v>1196</v>
      </c>
      <c r="AJ68" s="1">
        <v>76</v>
      </c>
      <c r="AK68" s="1">
        <v>8.0</v>
      </c>
      <c r="AL68" s="1" t="s">
        <v>1626</v>
      </c>
      <c r="AM68" s="1" t="s">
        <v>1022</v>
      </c>
      <c r="AN68" s="1" t="s">
        <v>550</v>
      </c>
      <c r="AO68" s="1" t="s">
        <v>1627</v>
      </c>
      <c r="AP68" s="1" t="s">
        <v>614</v>
      </c>
      <c r="AQ68" s="1">
        <v>79.5</v>
      </c>
      <c r="AR68" s="1"/>
      <c r="AS68" s="1"/>
      <c r="AT68" s="1"/>
      <c r="AU68" s="1"/>
      <c r="AV68" s="1"/>
      <c r="AW68" s="1"/>
      <c r="AX68" s="1"/>
      <c r="AY68" s="1" t="s">
        <v>1628</v>
      </c>
      <c r="AZ68" s="1" t="s">
        <v>1629</v>
      </c>
      <c r="BA68" s="1" t="s">
        <v>148</v>
      </c>
      <c r="BB68" s="1" t="s">
        <v>111</v>
      </c>
      <c r="BC68" s="1" t="s">
        <v>980</v>
      </c>
      <c r="BD68" s="1" t="s">
        <v>1630</v>
      </c>
      <c r="BE68" s="1">
        <v>67.6</v>
      </c>
      <c r="BF68" s="1">
        <v>6.76</v>
      </c>
      <c r="BG68" s="1"/>
      <c r="BH68" s="1"/>
      <c r="BI68" s="1"/>
      <c r="BJ68" s="1"/>
      <c r="BK68" s="1"/>
      <c r="BL68" s="1"/>
      <c r="BM68" s="1"/>
      <c r="BN68" s="1"/>
      <c r="BO68" s="1" t="s">
        <v>1631</v>
      </c>
      <c r="BP68" s="1"/>
      <c r="BQ68" s="1"/>
      <c r="BR68" s="1" t="s">
        <v>1632</v>
      </c>
      <c r="BS68" s="1">
        <v>13</v>
      </c>
      <c r="BT68" s="1"/>
      <c r="BU68" s="1" t="str">
        <f>HYPERLINK("https://nconnect.nicmar.ac.in/storage/profile/6a7804ef207d2.png","Download")</f>
        <v>0</v>
      </c>
      <c r="BV68" s="3"/>
      <c r="BW68" s="3"/>
    </row>
    <row r="69" spans="1:75">
      <c r="A69" s="1" t="s">
        <v>75</v>
      </c>
      <c r="B69" s="1" t="s">
        <v>76</v>
      </c>
      <c r="C69" s="1" t="s">
        <v>1633</v>
      </c>
      <c r="D69" s="1" t="s">
        <v>1634</v>
      </c>
      <c r="E69" s="1" t="s">
        <v>1635</v>
      </c>
      <c r="F69" s="1" t="s">
        <v>1636</v>
      </c>
      <c r="G69" s="1" t="s">
        <v>1637</v>
      </c>
      <c r="H69" s="1" t="s">
        <v>1638</v>
      </c>
      <c r="I69" s="1" t="s">
        <v>1638</v>
      </c>
      <c r="J69" s="1">
        <v>9763962754</v>
      </c>
      <c r="K69" s="1" t="s">
        <v>84</v>
      </c>
      <c r="L69" s="1" t="s">
        <v>1639</v>
      </c>
      <c r="M69" s="1" t="s">
        <v>86</v>
      </c>
      <c r="N69" s="1" t="s">
        <v>1640</v>
      </c>
      <c r="O69" s="1" t="s">
        <v>1641</v>
      </c>
      <c r="P69" s="1" t="s">
        <v>126</v>
      </c>
      <c r="Q69" s="1">
        <v>577027176102</v>
      </c>
      <c r="R69" s="1" t="s">
        <v>1642</v>
      </c>
      <c r="S69" s="1">
        <v>9404635237</v>
      </c>
      <c r="T69" s="1" t="s">
        <v>91</v>
      </c>
      <c r="U69" s="1" t="s">
        <v>1643</v>
      </c>
      <c r="V69" s="1">
        <v>8275984873</v>
      </c>
      <c r="W69" s="1" t="s">
        <v>907</v>
      </c>
      <c r="X69" s="1" t="s">
        <v>1644</v>
      </c>
      <c r="Y69" s="1" t="s">
        <v>350</v>
      </c>
      <c r="Z69" s="1" t="s">
        <v>96</v>
      </c>
      <c r="AA69" s="1" t="s">
        <v>1645</v>
      </c>
      <c r="AB69" s="1" t="s">
        <v>98</v>
      </c>
      <c r="AC69" s="1" t="s">
        <v>96</v>
      </c>
      <c r="AD69" s="1" t="s">
        <v>99</v>
      </c>
      <c r="AE69" s="1" t="s">
        <v>99</v>
      </c>
      <c r="AF69" s="1" t="s">
        <v>1646</v>
      </c>
      <c r="AG69" s="1" t="s">
        <v>1647</v>
      </c>
      <c r="AH69" s="1" t="s">
        <v>1648</v>
      </c>
      <c r="AI69" s="1" t="s">
        <v>304</v>
      </c>
      <c r="AJ69" s="1">
        <v>79.4</v>
      </c>
      <c r="AK69" s="1"/>
      <c r="AL69" s="1"/>
      <c r="AM69" s="1"/>
      <c r="AN69" s="1"/>
      <c r="AO69" s="1"/>
      <c r="AP69" s="1"/>
      <c r="AQ69" s="1"/>
      <c r="AR69" s="1"/>
      <c r="AS69" s="1" t="s">
        <v>142</v>
      </c>
      <c r="AT69" s="1" t="s">
        <v>1649</v>
      </c>
      <c r="AU69" s="1" t="s">
        <v>713</v>
      </c>
      <c r="AV69" s="1" t="s">
        <v>106</v>
      </c>
      <c r="AW69" s="1">
        <v>68.73</v>
      </c>
      <c r="AX69" s="1"/>
      <c r="AY69" s="1" t="s">
        <v>1650</v>
      </c>
      <c r="AZ69" s="1" t="s">
        <v>1651</v>
      </c>
      <c r="BA69" s="1" t="s">
        <v>110</v>
      </c>
      <c r="BB69" s="1" t="s">
        <v>111</v>
      </c>
      <c r="BC69" s="1" t="s">
        <v>376</v>
      </c>
      <c r="BD69" s="1" t="s">
        <v>619</v>
      </c>
      <c r="BE69" s="1">
        <v>68.88</v>
      </c>
      <c r="BF69" s="1">
        <v>7.59</v>
      </c>
      <c r="BG69" s="1"/>
      <c r="BH69" s="1"/>
      <c r="BI69" s="1"/>
      <c r="BJ69" s="1"/>
      <c r="BK69" s="1"/>
      <c r="BL69" s="1"/>
      <c r="BM69" s="1"/>
      <c r="BN69" s="1"/>
      <c r="BO69" s="1" t="s">
        <v>1652</v>
      </c>
      <c r="BP69" s="1"/>
      <c r="BQ69" s="1"/>
      <c r="BR69" s="1"/>
      <c r="BS69" s="1"/>
      <c r="BT69" s="1" t="s">
        <v>1653</v>
      </c>
      <c r="BU69" s="1" t="str">
        <f>HYPERLINK("https://nconnect.nicmar.ac.in/storage/profile/6a78452350642.png","Download")</f>
        <v>0</v>
      </c>
      <c r="BV69" s="3"/>
      <c r="BW69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  <hyperlink ref="BU17" r:id="rId_hyperlink_16" tooltip="Download" display="Download"/>
    <hyperlink ref="BU18" r:id="rId_hyperlink_17" tooltip="Download" display="Download"/>
    <hyperlink ref="BU19" r:id="rId_hyperlink_18" tooltip="Download" display="Download"/>
    <hyperlink ref="BU20" r:id="rId_hyperlink_19" tooltip="Download" display="Download"/>
    <hyperlink ref="BU21" r:id="rId_hyperlink_20" tooltip="Download" display="Download"/>
    <hyperlink ref="BU22" r:id="rId_hyperlink_21" tooltip="Download" display="Download"/>
    <hyperlink ref="BU23" r:id="rId_hyperlink_22" tooltip="Download" display="Download"/>
    <hyperlink ref="BU24" r:id="rId_hyperlink_23" tooltip="Download" display="Download"/>
    <hyperlink ref="BU25" r:id="rId_hyperlink_24" tooltip="Download" display="Download"/>
    <hyperlink ref="BU26" r:id="rId_hyperlink_25" tooltip="Download" display="Download"/>
    <hyperlink ref="BU27" r:id="rId_hyperlink_26" tooltip="Download" display="Download"/>
    <hyperlink ref="BU28" r:id="rId_hyperlink_27" tooltip="Download" display="Download"/>
    <hyperlink ref="BU29" r:id="rId_hyperlink_28" tooltip="Download" display="Download"/>
    <hyperlink ref="BU30" r:id="rId_hyperlink_29" tooltip="Download" display="Download"/>
    <hyperlink ref="BU31" r:id="rId_hyperlink_30" tooltip="Download" display="Download"/>
    <hyperlink ref="BU32" r:id="rId_hyperlink_31" tooltip="Download" display="Download"/>
    <hyperlink ref="BU33" r:id="rId_hyperlink_32" tooltip="Download" display="Download"/>
    <hyperlink ref="BU34" r:id="rId_hyperlink_33" tooltip="Download" display="Download"/>
    <hyperlink ref="BU35" r:id="rId_hyperlink_34" tooltip="Download" display="Download"/>
    <hyperlink ref="BU36" r:id="rId_hyperlink_35" tooltip="Download" display="Download"/>
    <hyperlink ref="BU37" r:id="rId_hyperlink_36" tooltip="Download" display="Download"/>
    <hyperlink ref="BU38" r:id="rId_hyperlink_37" tooltip="Download" display="Download"/>
    <hyperlink ref="BU39" r:id="rId_hyperlink_38" tooltip="Download" display="Download"/>
    <hyperlink ref="BU40" r:id="rId_hyperlink_39" tooltip="Download" display="Download"/>
    <hyperlink ref="BU41" r:id="rId_hyperlink_40" tooltip="Download" display="Download"/>
    <hyperlink ref="BU42" r:id="rId_hyperlink_41" tooltip="Download" display="Download"/>
    <hyperlink ref="BU43" r:id="rId_hyperlink_42" tooltip="Download" display="Download"/>
    <hyperlink ref="BU44" r:id="rId_hyperlink_43" tooltip="Download" display="Download"/>
    <hyperlink ref="BU45" r:id="rId_hyperlink_44" tooltip="Download" display="Download"/>
    <hyperlink ref="BU46" r:id="rId_hyperlink_45" tooltip="Download" display="Download"/>
    <hyperlink ref="BU47" r:id="rId_hyperlink_46" tooltip="Download" display="Download"/>
    <hyperlink ref="BU48" r:id="rId_hyperlink_47" tooltip="Download" display="Download"/>
    <hyperlink ref="BU49" r:id="rId_hyperlink_48" tooltip="Download" display="Download"/>
    <hyperlink ref="BU50" r:id="rId_hyperlink_49" tooltip="Download" display="Download"/>
    <hyperlink ref="BU51" r:id="rId_hyperlink_50" tooltip="Download" display="Download"/>
    <hyperlink ref="BU52" r:id="rId_hyperlink_51" tooltip="Download" display="Download"/>
    <hyperlink ref="BU53" r:id="rId_hyperlink_52" tooltip="Download" display="Download"/>
    <hyperlink ref="BU54" r:id="rId_hyperlink_53" tooltip="Download" display="Download"/>
    <hyperlink ref="BU55" r:id="rId_hyperlink_54" tooltip="Download" display="Download"/>
    <hyperlink ref="BU56" r:id="rId_hyperlink_55" tooltip="Download" display="Download"/>
    <hyperlink ref="BU57" r:id="rId_hyperlink_56" tooltip="Download" display="Download"/>
    <hyperlink ref="BU58" r:id="rId_hyperlink_57" tooltip="Download" display="Download"/>
    <hyperlink ref="BU59" r:id="rId_hyperlink_58" tooltip="Download" display="Download"/>
    <hyperlink ref="BU60" r:id="rId_hyperlink_59" tooltip="Download" display="Download"/>
    <hyperlink ref="BU61" r:id="rId_hyperlink_60" tooltip="Download" display="Download"/>
    <hyperlink ref="BU62" r:id="rId_hyperlink_61" tooltip="Download" display="Download"/>
    <hyperlink ref="BU63" r:id="rId_hyperlink_62" tooltip="Download" display="Download"/>
    <hyperlink ref="BU64" r:id="rId_hyperlink_63" tooltip="Download" display="Download"/>
    <hyperlink ref="BU65" r:id="rId_hyperlink_64" tooltip="Download" display="Download"/>
    <hyperlink ref="BU66" r:id="rId_hyperlink_65" tooltip="Download" display="Download"/>
    <hyperlink ref="BU67" r:id="rId_hyperlink_66" tooltip="Download" display="Download"/>
    <hyperlink ref="BU68" r:id="rId_hyperlink_67" tooltip="Download" display="Download"/>
    <hyperlink ref="BU69" r:id="rId_hyperlink_68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2026-09-16T16:30:13+05:30</dcterms:created>
  <dcterms:modified xsi:type="dcterms:W3CDTF">2026-09-16T16:30:13+05:30</dcterms:modified>
  <dc:title>Untitled Spreadsheet</dc:title>
  <dc:description/>
  <dc:subject/>
  <cp:keywords/>
  <cp:category/>
</cp:coreProperties>
</file>