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<sst xmlns="http://schemas.openxmlformats.org/spreadsheetml/2006/main" uniqueCount="1338">
  <si>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</si>
  <si>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</si>
  <si>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</si>
  <si>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</si>
  <si>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</si>
  <si>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</si>
  <si>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</si>
  <si>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</si>
  <si>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</si>
  <si>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</si>
  <si>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</si>
  <si>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</si>
  <si>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</si>
  <si>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</si>
  <si>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</si>
  <si>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</si>
  <si>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</si>
  <si>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</si>
  <si>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</si>
  <si>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</si>
  <si>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</si>
  <si>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</si>
  <si>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</si>
  <si>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</si>
  <si>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</si>
  <si>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</si>
  <si>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</si>
  <si>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</si>
  <si>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</si>
  <si>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</si>
  <si>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</si>
  <si>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</si>
  <si>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</si>
  <si>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</si>
  <si>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</si>
  <si>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</si>
  <si>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</si>
  <si>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</si>
  <si>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</si>
  <si>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</si>
  <si>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</si>
  <si>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</si>
  <si>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</si>
  <si>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</si>
  <si>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</si>
  <si>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</si>
  <si>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</si>
  <si>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</si>
  <si>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</si>
  <si>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</si>
  <si>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</si>
  <si>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</si>
  <si>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</si>
  <si>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</si>
  <si>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</si>
  <si>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</si>
  <si>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</si>
  <si>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</si>
  <si>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</si>
  <si>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</si>
  <si>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</si>
  <si>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</si>
  <si>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</si>
  <si>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</si>
  <si>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</si>
  <si>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</si>
  <si>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</si>
  <si>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</si>
  <si>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</si>
  <si>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</si>
  <si>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</si>
  <si>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</si>
  <si>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</si>
  <si>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</si>
  <si>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</si>
  <si>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M.Tech-CTM</t>
  </si>
  <si>
    <t>2025-2027</t>
  </si>
  <si>
    <t>P25709001</t>
  </si>
  <si>
    <t>DIKSHIT</t>
  </si>
  <si>
    <t>MAHESHKUMAR</t>
  </si>
  <si>
    <t>KARELIYA</t>
  </si>
  <si>
    <t>Dikshit Maheshkumar Kareliya</t>
  </si>
  <si>
    <t>dikshitkareliya426@gmail.com</t>
  </si>
  <si>
    <t>p25709001@student.nicmar.ac.in</t>
  </si>
  <si>
    <t>Male</t>
  </si>
  <si>
    <t>09-Oct-2003</t>
  </si>
  <si>
    <t>Single</t>
  </si>
  <si>
    <t>English,Hindi,Gujarati</t>
  </si>
  <si>
    <t>B+ve</t>
  </si>
  <si>
    <t>8041 5071 5106</t>
  </si>
  <si>
    <t>MAHESHBHAI VALJIBHAI KARELIYA</t>
  </si>
  <si>
    <t>PRIVET SECTOR</t>
  </si>
  <si>
    <t>REKHABEN MAHESHBHAI KARELIYA</t>
  </si>
  <si>
    <t>BEAUTICIAN</t>
  </si>
  <si>
    <t>'Shagun Beauty Parlour', 431 Kothariya Colony , 80 Feet Main Road, Behind Vikas Dairy Farm , Neteshwar Chowk</t>
  </si>
  <si>
    <t>Rajkot</t>
  </si>
  <si>
    <t>Gujarat</t>
  </si>
  <si>
    <t>NA</t>
  </si>
  <si>
    <t>SHREE SAGAR SECONDARY SCHOOL</t>
  </si>
  <si>
    <t>GUJARAT SECONDARY &amp; HIGHER SECONDARY EDUCATION BOARD</t>
  </si>
  <si>
    <t>2018-Jun</t>
  </si>
  <si>
    <t>2019-Mar</t>
  </si>
  <si>
    <t>2020-Jun</t>
  </si>
  <si>
    <t>2021-May</t>
  </si>
  <si>
    <t>DARSHAN UNIVERSITY</t>
  </si>
  <si>
    <t>DARSHAN UNIVERSITY, RAJKOT, GUJARAT</t>
  </si>
  <si>
    <t>2021-Aug</t>
  </si>
  <si>
    <t>2025-Apr</t>
  </si>
  <si>
    <t>AutoCAD,MS Office,Revit</t>
  </si>
  <si>
    <t>Larsen &amp; Toubro  | Assisted in site execution and construction coordination for the MAHSR EW-1 project. | Surat, Gujarat  | May 2026 | Jul 2026 | 9 Weeks | Campus Internship
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</si>
  <si>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</si>
  <si>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</si>
  <si>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</si>
  <si>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</si>
  <si>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</si>
  <si>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</si>
  <si>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</si>
  <si>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</si>
  <si>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15-Dec-2002</t>
  </si>
  <si>
    <t>English, Hindi, Kutchi, Gujarati, Marathi</t>
  </si>
  <si>
    <t>Watching and playing sports,Love to adventure different places and roads</t>
  </si>
  <si>
    <t>8061 5532 1202</t>
  </si>
  <si>
    <t>BUSINESS MAN</t>
  </si>
  <si>
    <t>RASHMI</t>
  </si>
  <si>
    <t>HOUSEWIFE</t>
  </si>
  <si>
    <t>B/302, Bafna Apartment, Mogul Lane, Matunga West, Mumbai</t>
  </si>
  <si>
    <t>Mumbai City</t>
  </si>
  <si>
    <t>Maharashtra</t>
  </si>
  <si>
    <t>SHISHUVAN</t>
  </si>
  <si>
    <t>MUMBAI, MAHARASHTRA</t>
  </si>
  <si>
    <t>2018-Apr</t>
  </si>
  <si>
    <t>2019-May</t>
  </si>
  <si>
    <t>PACE DADAR</t>
  </si>
  <si>
    <t>2021-Jun</t>
  </si>
  <si>
    <t>NARSEE MONJEE INSTITUTE OF MANAGEMENT STUDIES</t>
  </si>
  <si>
    <t>MUKESH PATEL SCHOOL OF TECHNOLOGY MANAGEMENT &amp; ENGINEERING, MUMBAI, MAHARASHTRA</t>
  </si>
  <si>
    <t>2021-Sep</t>
  </si>
  <si>
    <t>2025-Jun</t>
  </si>
  <si>
    <t>AutoCAD,MS Office,Staad.Pro,Revit</t>
  </si>
  <si>
    <t>Larsen &amp; Toubro | Execute assigned duties and responsibilities while following company instructions, guidelines, and directions from authorized personnel. | Worli Mumbai | May 2026 | Jul 2026 | 9 Weeks | Campus Internship
Basell Polyolefins India Pvt. Ltd. |  1. Civil &amp; Structural - STAAD Analysis,  2. Civil Foundation design  3. Piling Design  4. Adequacy of existing structures | Pirojshanagar, Eastern Express Highway,Vikhroli(East), Mumbai-400079 | Jan 2025 | Jun 2025 | 23 Weeks</t>
  </si>
  <si>
    <t>Project Management in Construction
Business Communication</t>
  </si>
  <si>
    <t>P25709004</t>
  </si>
  <si>
    <t>BONTHU</t>
  </si>
  <si>
    <t>AMRUTHA</t>
  </si>
  <si>
    <t>Bonthu Amrutha</t>
  </si>
  <si>
    <t>bonthuamrutha2002@gmail.com</t>
  </si>
  <si>
    <t>p25709004@student.nicmar.ac.in</t>
  </si>
  <si>
    <t>Female</t>
  </si>
  <si>
    <t>21-Dec-2002</t>
  </si>
  <si>
    <t>English,Hindi,Telugu</t>
  </si>
  <si>
    <t>Kuchipudi dance,Baking</t>
  </si>
  <si>
    <t>8838 0311 1203</t>
  </si>
  <si>
    <t>BONTHU DILIP KUMAR</t>
  </si>
  <si>
    <t>STONE CRUSHER BUSINESS</t>
  </si>
  <si>
    <t>BONTHU KRISHNA LEELA DEVI</t>
  </si>
  <si>
    <t>HOME MAKER</t>
  </si>
  <si>
    <t>H.NO.-6-15/4,INFRONT OF ALASKA PLAY SCHOOL,NEAR 7 HILLS BAR AND RESTAURANT,RAMPALLY</t>
  </si>
  <si>
    <t>Medchal</t>
  </si>
  <si>
    <t>Telangana</t>
  </si>
  <si>
    <t>TEJASWI HIGH SCHOOL</t>
  </si>
  <si>
    <t>BOARD OF SECONDARY EDUCATION TELANGANA STATE</t>
  </si>
  <si>
    <t>2017-Jun</t>
  </si>
  <si>
    <t>PAGE JUNIOR COLLAGE</t>
  </si>
  <si>
    <t>TELANGANA STATE BOARD OF INTERMEDIATE EDUCATION</t>
  </si>
  <si>
    <t>Science (PCM)</t>
  </si>
  <si>
    <t>JAWAHARLAL NEHURU TECHNOLOGICAL UNIVERSITY HYDERABAD</t>
  </si>
  <si>
    <t>SREENIDHI INSTITUTE OF SCIENCE AND TECHNOLOGY</t>
  </si>
  <si>
    <t>Bachelor of Technology (B.Tech)</t>
  </si>
  <si>
    <t>Civil Engineering</t>
  </si>
  <si>
    <t>2020-Feb</t>
  </si>
  <si>
    <t>2024-Jun</t>
  </si>
  <si>
    <t>AutoCAD,MS Office,MS Project,Primavera,MS Word,MS Excel</t>
  </si>
  <si>
    <t>ACE VENTURES PVT.LTD | GRADUATE ENGINEER TRAINEER | HYDERABAD | Apr 2024 | May 2025 | 1 Years, 1 Months, 30 Days | 2.46</t>
  </si>
  <si>
    <t>14 month(s)</t>
  </si>
  <si>
    <t>L&amp;T | INTERN | KOKAPET,HYDERABAD | May 2026 | Jul 2026 | 9 Weeks | Campus Internship
Internshipwala Careers | Student Intern | Uppal | Sep 2023 | Oct 2023 | 4 Weeks
CREATIVE TECHNOINFRA SOLUTIONS PVT LTD | STUDENT INTERN | GHATKESAR | Aug 2022 | Sep 2022 | 5 Weeks</t>
  </si>
  <si>
    <t>Finance management
Business communication
Climate risk ,adaption and mitigation
market research</t>
  </si>
  <si>
    <t>P25709005</t>
  </si>
  <si>
    <t>LODH</t>
  </si>
  <si>
    <t>ATHARVA</t>
  </si>
  <si>
    <t>ANIRUDDHA</t>
  </si>
  <si>
    <t>Lodh Atharva Aniruddha</t>
  </si>
  <si>
    <t>lodhatharva@gmail.com</t>
  </si>
  <si>
    <t>p25709005@student.nicmar.ac.in</t>
  </si>
  <si>
    <t>22-Apr-2000</t>
  </si>
  <si>
    <t>English, Marathi, Hindi</t>
  </si>
  <si>
    <t>O+ve</t>
  </si>
  <si>
    <t>5163 5129 6879</t>
  </si>
  <si>
    <t>GOVERNMENT SERVICE</t>
  </si>
  <si>
    <t>AMRUTA</t>
  </si>
  <si>
    <t>2/09, Narmada Building, Chandra Bhushan Complex, Nimkar Naka, Titwala East</t>
  </si>
  <si>
    <t>Thane</t>
  </si>
  <si>
    <t>SHAKUNTALA VIDYALAYA MANDA TITWALA, KALYAN, THANE</t>
  </si>
  <si>
    <t>MAHARASHTRA STATE BOARD OF SECONDARY AND HIGHER SECONDARY EDUCATION, PUNE</t>
  </si>
  <si>
    <t>2015-May</t>
  </si>
  <si>
    <t>2016-Jun</t>
  </si>
  <si>
    <t>JEEVANDEEP SHAIKSHNIK SANTHA POI'S ARTS COMMERCE &amp; SCIENCE COLLEGE, GOVELI, TAL- KALYAN, DIST-THANE</t>
  </si>
  <si>
    <t>2017-May</t>
  </si>
  <si>
    <t>2018-May</t>
  </si>
  <si>
    <t>UNIVERSITY OF MUMBAI</t>
  </si>
  <si>
    <t>VIGHNAHARATA TRUST'S SHIVAJIRAO S. JONDHLE COLLEGE OF ENGINEERING &amp; TECHNOLOGY, SHAHAPUR, ASANGAON, DIST-THANE</t>
  </si>
  <si>
    <t>2018-Jul</t>
  </si>
  <si>
    <t>2022-Aug</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</si>
  <si>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</si>
  <si>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</si>
  <si>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21 month(s)</t>
  </si>
  <si>
    <t>Larsen &amp; Toubro B&amp;F | Intern | Thane | May 2026 | Jul 2026 | 9 Weeks | Campus Internship
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</si>
  <si>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</si>
  <si>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</si>
  <si>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RAKESH</t>
  </si>
  <si>
    <t>ROUT</t>
  </si>
  <si>
    <t>Rakesh Rout</t>
  </si>
  <si>
    <t>rakeshrout8361@gmail.com</t>
  </si>
  <si>
    <t>p25709006@student.nicmar.ac.in</t>
  </si>
  <si>
    <t>12-Dec-2003</t>
  </si>
  <si>
    <t>ENGLISH, HINDI, ODIA</t>
  </si>
  <si>
    <t>3501 6875 8486</t>
  </si>
  <si>
    <t>BIJAYA KUMAR ROUT</t>
  </si>
  <si>
    <t>JUNIOR ENGINEER, RWD, GOVT. OF ODISHA</t>
  </si>
  <si>
    <t>PRIYAMBADA SAHOO</t>
  </si>
  <si>
    <t>AWW WORKER, ODISHA</t>
  </si>
  <si>
    <t>BASELIHATA, BALIJHARI</t>
  </si>
  <si>
    <t>Cuttack</t>
  </si>
  <si>
    <t>Odisha</t>
  </si>
  <si>
    <t>DAYANAND ANGLO - VEDIC (DAV) PUBLIC SCHOOL, SEC 6, MARKAT NGR, CUTTACK, OD (08380)</t>
  </si>
  <si>
    <t>CENTRAL BOARD OF SECONDARY EDUCATION (CBSE), CUTTACK</t>
  </si>
  <si>
    <t>2018-Mar</t>
  </si>
  <si>
    <t>OVERALL DEVELOPMENT MODEL (ODM) PUBLIC SCHOOL, BHUBNESWAR, KHURDA, OD (15430)</t>
  </si>
  <si>
    <t>CENTRAL BOARD OF SECONDARY EDUCATION (CBSE), BHUBNESWAR</t>
  </si>
  <si>
    <t>2019-Jun</t>
  </si>
  <si>
    <t>2021-Jul</t>
  </si>
  <si>
    <t>KALINGA INSTITUTE OF INDUSTRIAL TECHNOLOGY (KIIT), BHUBANESWAR, ODISHA</t>
  </si>
  <si>
    <t>2025-Jul</t>
  </si>
  <si>
    <t>AutoCAD,MS Office</t>
  </si>
  <si>
    <t>NATIONAL BUILDINGS CONSTRUCTION CORPORATION LIMITED (NBCC) | INTERN | CUTTACK, ODISHA | May 2024 | Jun 2024 | 4 Weeks
RURAL WORKS, DIVISION, ANUGUL, GOVERNMENT OF ODISHA | INTERN | ANUGUL, ODISHA | Jun 2023 | Jul 2023 | 4 Weeks</t>
  </si>
  <si>
    <t>P25709007</t>
  </si>
  <si>
    <t>KIRAN</t>
  </si>
  <si>
    <t>SURESHBHAI</t>
  </si>
  <si>
    <t>MISTRY</t>
  </si>
  <si>
    <t>Kiran Sureshbhai Mistry</t>
  </si>
  <si>
    <t>kiranmistry2001@gmail.com</t>
  </si>
  <si>
    <t>p25709007@student.nicmar.ac.in</t>
  </si>
  <si>
    <t>19-Jul-2001</t>
  </si>
  <si>
    <t>English, Hindi, Gujarati</t>
  </si>
  <si>
    <t>Construction technology and digital tools,Music and creative activities,Travel and cultural exploration,BIM,Sustainable and innovative building practices</t>
  </si>
  <si>
    <t>B-ve</t>
  </si>
  <si>
    <t>4486 6610 2618</t>
  </si>
  <si>
    <t>CARPENTER</t>
  </si>
  <si>
    <t>SAVITABEN</t>
  </si>
  <si>
    <t>2595, Matrubhuvan, Opp. Telephone Exchange, Saribujrang, Amalsad, Navsari</t>
  </si>
  <si>
    <t>Navsari</t>
  </si>
  <si>
    <t>B-903, ANNEXE, MAGARPATTA CITY, PUNE, MAHARASHTRA - 411036,Â INDIA</t>
  </si>
  <si>
    <t>Pune</t>
  </si>
  <si>
    <t>HDSK, AMALSAD</t>
  </si>
  <si>
    <t>AMALSAD, NAVSARI, GUJARAT</t>
  </si>
  <si>
    <t>2015-Jun</t>
  </si>
  <si>
    <t>2016-Apr</t>
  </si>
  <si>
    <t>HDSM HIGH SCHOOL, AMALSAD</t>
  </si>
  <si>
    <t>DHARMSINH DESAI UNIVERSITY, NADIAD, GUJARAT</t>
  </si>
  <si>
    <t>DHARMSINH DESAI UNIVERSITY, NADIAD, KHEDA, GUJARAT</t>
  </si>
  <si>
    <t>2022-May</t>
  </si>
  <si>
    <t>AutoCAD, MS Office, MS Project, Primavera P6, ETABS, SAFE, STAAD PlanWin, Power BI, Revit</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</si>
  <si>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</si>
  <si>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31 month(s)</t>
  </si>
  <si>
    <t>Larsen &amp; Toubro Construction – Buildings &amp; Factories (B&amp;F) | Summer Intern | Goregaon, Mumbai, Maharashtra, India | May 2026 | Jul 2026 | 9 Weeks | Campus Internship
CS DESIGN LAB | SITE INTERN | NAVSARI, GUJARAT | May 2021 | Jun 2021 | 5 Weeks
Shree Siddheshwar Partheshwar, SP Group. | Site Intern | Vadodara, Gujarat | Dec 2021 | Mar 2022 | 15 Weeks</t>
  </si>
  <si>
    <t>Business Communication Specialization
Construction Cost Estimating and Cost Control
Construction Project Management
The complete AutoCAD 2018-21 course</t>
  </si>
  <si>
    <t>P25709008</t>
  </si>
  <si>
    <t>LEENA CHANDRA</t>
  </si>
  <si>
    <t>MURARI</t>
  </si>
  <si>
    <t>Leena Chandra Murari</t>
  </si>
  <si>
    <t>leenachandra999@gmail.com</t>
  </si>
  <si>
    <t>p25709008@student.nicmar.ac.in</t>
  </si>
  <si>
    <t>01-Oct-2004</t>
  </si>
  <si>
    <t>ENGLISH, TELUGU</t>
  </si>
  <si>
    <t>5064 5163 2960</t>
  </si>
  <si>
    <t>MURARI KISHORE KUMAR</t>
  </si>
  <si>
    <t>BUSINESS</t>
  </si>
  <si>
    <t>CHITTIBOMMA CHINNAMMA</t>
  </si>
  <si>
    <t>15/546-MIG-2-288, Phase-2, New Housing Board Colony, Bypass Road Circle, Machilipatnam</t>
  </si>
  <si>
    <t>Krishna</t>
  </si>
  <si>
    <t>Andhra Pradesh</t>
  </si>
  <si>
    <t>DR.K.K.R'S GOWTHAM HIGH SCHOOL MACHILIPATNAM</t>
  </si>
  <si>
    <t>BOARD OF SECONDARY EDUCATION ANDHRA PRADESH</t>
  </si>
  <si>
    <t>DIPLOMA IN CIVIL ENGINEERING</t>
  </si>
  <si>
    <t>SRI VASAVI INSTITUTE OF ENGINEERING AND TECHNOLOGY NANDAMURU</t>
  </si>
  <si>
    <t>2022-Apr</t>
  </si>
  <si>
    <t>JAWAHARLAL NEHRU TECHNOLOGICAL UNIVERSITY KAKINADA</t>
  </si>
  <si>
    <t>PRASAD V POTLURI SIDDHARTHA INSTITUTE OF TECHNOLOGY</t>
  </si>
  <si>
    <t>2022-Sep</t>
  </si>
  <si>
    <t>2025-Mar</t>
  </si>
  <si>
    <t>AutoCAD,MS Office,MS Project,Primavera,ARC GIS,REVIT,STAAD.PRO</t>
  </si>
  <si>
    <t>LARSEN &amp; TOUBRO CONSTRUCTION | M.TECH INTERN | Amaravati, Andhrapradesh | May 2026 | Jul 2026 | 9 Weeks | Campus Internship
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</si>
  <si>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
SIX SIGMA YELLOW BELT
BUSINESS COMMUNICATION
FINANCE FOR NON-FINANCIAL MANAGERS
CLIMATE RISK, ADAPTION AND SUSTAINABLE DEVELOPMENT
MARKET RESEARCH</t>
  </si>
  <si>
    <t>P25709009</t>
  </si>
  <si>
    <t>YERUVA</t>
  </si>
  <si>
    <t>TEJA RISHITH</t>
  </si>
  <si>
    <t>REDDY</t>
  </si>
  <si>
    <t>Yeruva Teja Rishith Reddy</t>
  </si>
  <si>
    <t>teja.yer123@gmail.com</t>
  </si>
  <si>
    <t>p25709009@student.nicmar.ac.in</t>
  </si>
  <si>
    <t>07-Aug-2003</t>
  </si>
  <si>
    <t>ENGLISH, TELUGU AND HINDI</t>
  </si>
  <si>
    <t>3728 1855 3037</t>
  </si>
  <si>
    <t>YERUVA MOHAN</t>
  </si>
  <si>
    <t>-</t>
  </si>
  <si>
    <t>GADE VASANTHA SWAROOPA</t>
  </si>
  <si>
    <t>GOVERNMENT TEACHER</t>
  </si>
  <si>
    <t>8-43/16/15/1 Anthony's Nilayam, Srinivasa Colony,uppal</t>
  </si>
  <si>
    <t>Hyderabad</t>
  </si>
  <si>
    <t>LITTLE FLOWER SCHOOL</t>
  </si>
  <si>
    <t>CENTRAL BOARD OF SECONDARY EDUCATION</t>
  </si>
  <si>
    <t>NARAYANA JUNIOR COLLEGE</t>
  </si>
  <si>
    <t>2020-Mar</t>
  </si>
  <si>
    <t>OSMANIA UNIVERSITY</t>
  </si>
  <si>
    <t>VASAVI COLLEGE OF ENGINEERING, TELANGANA</t>
  </si>
  <si>
    <t>Bachelor of Engineering (B.E.)</t>
  </si>
  <si>
    <t>2021-Dec</t>
  </si>
  <si>
    <t>AutoCAD,MS Project,Primavera,Microsoft Power BI,Revit,MS Office</t>
  </si>
  <si>
    <t>Larsen and Toubro | Intern | Brigade Gateway Neopolis ,Hyderabad | May 2026 | Jul 2026 | 9 Weeks | Campus Internship</t>
  </si>
  <si>
    <t>P25709010</t>
  </si>
  <si>
    <t>V VISHWAK</t>
  </si>
  <si>
    <t>SENA</t>
  </si>
  <si>
    <t>V Vishwak Sena Reddy</t>
  </si>
  <si>
    <t>vishwaksenareddy31@gmail.com</t>
  </si>
  <si>
    <t>p25709010@student.nicmar.ac.in</t>
  </si>
  <si>
    <t>31-Aug-2003</t>
  </si>
  <si>
    <t>6529 4201 5321</t>
  </si>
  <si>
    <t>V LAXMA REDDY</t>
  </si>
  <si>
    <t>V VIJAYA LAXMI</t>
  </si>
  <si>
    <t>HOUSE WIFE</t>
  </si>
  <si>
    <t>H No: 3-51,GOUDAVALLY</t>
  </si>
  <si>
    <t>VILLA NO-176,ASHOKA-A-LA-MAISON,DULAPALLY</t>
  </si>
  <si>
    <t>PALLAVI MODEL SCHOOL</t>
  </si>
  <si>
    <t>CENTRAL BOARD OF SECONDARY EDUCATION,TELANGANA</t>
  </si>
  <si>
    <t>TRIVIDYAA JUNIOR COLLEGE</t>
  </si>
  <si>
    <t>TELANGANA STATE BOARD OF INTERMEDIATE EDUCATION, TELANGANA</t>
  </si>
  <si>
    <t>JAWAHARLAL NEHRU TECHNOLOGICAL UNIVERSITY</t>
  </si>
  <si>
    <t>VALLURUPALLI NAGESWARA RAO VIGNANA JYOTHI INSTITUTE OF ENGINEERING &amp;TECHNOLOGY, TELANGANA</t>
  </si>
  <si>
    <t>2025-May</t>
  </si>
  <si>
    <t>AutoCAD,MS Office,MS Project,Primavera,STAAD PRO</t>
  </si>
  <si>
    <t>L&amp;T EduTech | Intern | Chennai, Tamil Nadu | May 2026 | Jul 2026 | 9 Weeks | Campus Internship</t>
  </si>
  <si>
    <t>Quantity Surveying &amp; Estimation for Road works withÂ AutoCAD
Advanced Training in Surveying Practices using DGPSÂ andÂ Drone
Plumbing Design and Fire Fighting</t>
  </si>
  <si>
    <t>P25709012</t>
  </si>
  <si>
    <t>AJAY</t>
  </si>
  <si>
    <t>PRATAP</t>
  </si>
  <si>
    <t>SINGH</t>
  </si>
  <si>
    <t>Ajay Pratap Singh</t>
  </si>
  <si>
    <t>ajaychauhan1504@gmail.com</t>
  </si>
  <si>
    <t>p25709012@student.nicmar.ac.in</t>
  </si>
  <si>
    <t>06-May-2000</t>
  </si>
  <si>
    <t>hindi,english</t>
  </si>
  <si>
    <t>8038 8625 4292</t>
  </si>
  <si>
    <t>LT. DHANRAJ SINGH</t>
  </si>
  <si>
    <t>NIL</t>
  </si>
  <si>
    <t>USHA DEVI</t>
  </si>
  <si>
    <t>Vill.-dhuviyai,Post-lavedi,Distt.-etawah,</t>
  </si>
  <si>
    <t>Etawah</t>
  </si>
  <si>
    <t>Uttar Pradesh</t>
  </si>
  <si>
    <t>S.G.A. INTER COLLEGE LABEDI ETAWAH</t>
  </si>
  <si>
    <t>BOARD OF HIGH SCHOOL AND INTERMEDIATE EDUCATION UP</t>
  </si>
  <si>
    <t>2013-Jul</t>
  </si>
  <si>
    <t>2014-May</t>
  </si>
  <si>
    <t>B.S.G.M. INTER COLLEGE BAKEWAR ETAWAH</t>
  </si>
  <si>
    <t>2015-Jul</t>
  </si>
  <si>
    <t>2016-May</t>
  </si>
  <si>
    <t>DR. A.P.J. ABDUL KALAM TECHNICAL UNIVERSITY UP</t>
  </si>
  <si>
    <t>ABES ENGINEERING COLLEGE GHAZIABAD</t>
  </si>
  <si>
    <t>2022-Jul</t>
  </si>
  <si>
    <t>AutoCAD, MS Office, MS Project, Primavera, PowerBI</t>
  </si>
  <si>
    <t>Larsen &amp; Toubro construction | Summer Intern | Noida, Uttar Pradesh | May 2026 | Jul 2026 | 9 Weeks | Campus Internship
Patliputra Structural Works | junior civil engineer | Delhi | Oct 2022 | Dec 2023 | 63 Weeks</t>
  </si>
  <si>
    <t>AUTOCAD
construction project management
Finance for Non-Financial Managers
Business Communication
Climate Risk, Adaptation and Sustainable Development</t>
  </si>
  <si>
    <t>P25709013</t>
  </si>
  <si>
    <t>SUNIDHI</t>
  </si>
  <si>
    <t>S</t>
  </si>
  <si>
    <t>GHALAGI</t>
  </si>
  <si>
    <t>Sunidhi S Ghalagi</t>
  </si>
  <si>
    <t>ghalagisunidhi@gmail.com</t>
  </si>
  <si>
    <t>p25709013@student.nicmar.ac.in</t>
  </si>
  <si>
    <t>28-Oct-2003</t>
  </si>
  <si>
    <t>English, Hindi, Kannada</t>
  </si>
  <si>
    <t>3014 2145 3468</t>
  </si>
  <si>
    <t>SANJEEV KUMAR GHALAGI</t>
  </si>
  <si>
    <t>OPERATION MANAGER</t>
  </si>
  <si>
    <t>DIVYA S GHALAGI</t>
  </si>
  <si>
    <t>SCHOOL TEACHER</t>
  </si>
  <si>
    <t>G11 503 Provident Welworth City Marasandra Doddaballapura Main Road Bengaluru Rural Karnataka 562163</t>
  </si>
  <si>
    <t>Bangalore Rural</t>
  </si>
  <si>
    <t>Karnataka</t>
  </si>
  <si>
    <t>ST PHILOMENA'S ENGLISH PRIMARY SCHOOL</t>
  </si>
  <si>
    <t>BOARD : COUNCIL FOR THE INDIAN SCHOOL CERTIFICATE EXAMINATIONS(CISCE/ICSE) , BENGALURU</t>
  </si>
  <si>
    <t>BEL COMPOSITE PU COLLEGE</t>
  </si>
  <si>
    <t>KARNATAKA SECONDARY EDUCATION EXAMINATION BOARD , BENGALURU</t>
  </si>
  <si>
    <t>VISVESVARAYA TECHNOLOGICAL UNIVERSITY</t>
  </si>
  <si>
    <t>SAI VIDYA INSTITUTE OF TECHNOLOGY, BENGALURU</t>
  </si>
  <si>
    <t>AutoCAD,MS Office,ARCGIS,MS Project, Primavera,PowerBI</t>
  </si>
  <si>
    <t>L&amp;T Power Transmission and Distribution IC | Summer Intern  | Nagawara,Bengaluru | May 2026 | Jul 2026 | 9 Weeks | Campus Internship
SATTVA GROUP | INTERN | BENGALURU | Feb 2025 | May 2025 | 14 Weeks
KARNATAKA STATE NATURAL DISASTER MONITORING CENTER | INTERN | BENGALURU | Sep 2024 | Nov 2024 | 9 Weeks</t>
  </si>
  <si>
    <t>Bussiness Communication
Project Management Initiation and Planning
Project Planning and execution
Project Monitoring and control
Construction Project Management
Construction equipment and safety 
Climate Risk, Adaptation and Sustainable Development</t>
  </si>
  <si>
    <t>P25709014</t>
  </si>
  <si>
    <t>MANIBHARATHI</t>
  </si>
  <si>
    <t>Manibharathi S</t>
  </si>
  <si>
    <t>mailtomanibharathi.s@gmail.com</t>
  </si>
  <si>
    <t>p25709014@student.nicmar.ac.in</t>
  </si>
  <si>
    <t>02-Apr-2004</t>
  </si>
  <si>
    <t>Tamil, English</t>
  </si>
  <si>
    <t>8218 5198 8389</t>
  </si>
  <si>
    <t>SELVAM T</t>
  </si>
  <si>
    <t>SELVI S</t>
  </si>
  <si>
    <t>172/81,5TH SOUTH STREET_x000D_
VINAYAGAPURAM_x000D_
ATTUR, SALEM</t>
  </si>
  <si>
    <t>Salem</t>
  </si>
  <si>
    <t>Tamil Nadu</t>
  </si>
  <si>
    <t>BHARATHIYAR MATRI HIGH SCHOOL ATTUR</t>
  </si>
  <si>
    <t>STATE BOARD OF SCHOOL EXAMINATIONS, TAMILNADU</t>
  </si>
  <si>
    <t>BHARATHIYAR HR SEC SCHOOL ATTUR</t>
  </si>
  <si>
    <t>ANNA UNIVERSITY, CHENNAI</t>
  </si>
  <si>
    <t>BANNARI AMMAN INSTITUTE OF TECHNOLOGY, SATHYAMANGALAM</t>
  </si>
  <si>
    <t>2021-Nov</t>
  </si>
  <si>
    <t>AutoCAD,REVIT,SKETCHUP,STAADPRO</t>
  </si>
  <si>
    <t>Larsen &amp; Toubro Construction – Buildings &amp; Factories IC | Construction Technology &amp; Management Intern | PALLAVARAM, CHENNAI, TAMILNADU | May 2026 | Jul 2026 | 9 Weeks | Campus Internship
SAMRAJ CONSTRUCTIONS PVT LTD | SITE MAINTENANCE ENGINEER | 95,BHARATHI PARK ROAD (CROSS 2), SAIBABA COLONY, COIMBATORE-641011 | Feb 2023 | Feb 2023 | 2 Weeks</t>
  </si>
  <si>
    <t>P25709015</t>
  </si>
  <si>
    <t>HARIKRISHNAN</t>
  </si>
  <si>
    <t>B</t>
  </si>
  <si>
    <t>Harikrishnan B</t>
  </si>
  <si>
    <t>hkrishnanb01@gmail.com</t>
  </si>
  <si>
    <t>p25709015@student.nicmar.ac.in</t>
  </si>
  <si>
    <t>25-May-2001</t>
  </si>
  <si>
    <t>ENGLISH, MALAYALAM</t>
  </si>
  <si>
    <t>7232 1184 5279</t>
  </si>
  <si>
    <t>HARIDASAN PILLAI R</t>
  </si>
  <si>
    <t>GOVT.EMPLOYEE (RETIRED)</t>
  </si>
  <si>
    <t>BINDHU S</t>
  </si>
  <si>
    <t>HARISREE, DECENT JUNCTION PO</t>
  </si>
  <si>
    <t>Kollam</t>
  </si>
  <si>
    <t>Kerala</t>
  </si>
  <si>
    <t>S M D PUBLIC SCHOOL</t>
  </si>
  <si>
    <t>2016-Jul</t>
  </si>
  <si>
    <t>ST. JUDE  HIGHER SECONDARY SCHOOL</t>
  </si>
  <si>
    <t>GOVT.OF KERALA BOARD OF HIGHER SECONDARY EXAMINATIONS</t>
  </si>
  <si>
    <t>2017-Aug</t>
  </si>
  <si>
    <t>CUSAT</t>
  </si>
  <si>
    <t>COCHIN UNIVERSITY COLLEGE OF ENGINEERING KUTTANAD (CUCEK),KERALA</t>
  </si>
  <si>
    <t>2019-Aug</t>
  </si>
  <si>
    <t>2023-Apr</t>
  </si>
  <si>
    <t>AutoCAD,MS Office,SAP</t>
  </si>
  <si>
    <t>Larsen &amp; Toubro Limited | INTERN | Tiruvallur, Tamil Nadu | May 2026 | Jul 2026 | 9 Weeks | Campus Internship
SOUTH INDIAN Construction private limited | INTERN | TRIVANDRUM  | Jun 2022 | Jun 2022 | 2 Weeks</t>
  </si>
  <si>
    <t>Climate Risk, Adaptation and Sustainable Development                                                                                                                                                                                                
Finance for Non-Financial Managers
Construction Project Management
Construction Equipment Maintenance &amp; Safety
Business Communication</t>
  </si>
  <si>
    <t>P25709016</t>
  </si>
  <si>
    <t>NATTA</t>
  </si>
  <si>
    <t>CHARAN RAJ</t>
  </si>
  <si>
    <t>Natta Charan Raj</t>
  </si>
  <si>
    <t>charanraj2004@gmail.com</t>
  </si>
  <si>
    <t>p25709016@student.nicmar.ac.in</t>
  </si>
  <si>
    <t>03-Sep-2004</t>
  </si>
  <si>
    <t>English, Telugu, Hindi</t>
  </si>
  <si>
    <t>8679 4406 5347</t>
  </si>
  <si>
    <t>NATTA RAJU</t>
  </si>
  <si>
    <t>POLICE DEPARTMENT</t>
  </si>
  <si>
    <t>NATTA NAGA RANI</t>
  </si>
  <si>
    <t>PRIVATE JOB</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</si>
  <si>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</si>
  <si>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</si>
  <si>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</si>
  <si>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</si>
  <si>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</si>
  <si>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</si>
  <si>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AutoCAD</t>
  </si>
  <si>
    <t>P25709017</t>
  </si>
  <si>
    <t>SAMARJEET</t>
  </si>
  <si>
    <t>RAJESH</t>
  </si>
  <si>
    <t>GHODKE</t>
  </si>
  <si>
    <t>Samarjeet Rajesh Ghodke</t>
  </si>
  <si>
    <t>samarjeetghodke9077@gmail.com</t>
  </si>
  <si>
    <t>p25709017@student.nicmar.ac.in</t>
  </si>
  <si>
    <t>19-Aug-2003</t>
  </si>
  <si>
    <t>Marathi,English,Hindi</t>
  </si>
  <si>
    <t>8332 5186 5594</t>
  </si>
  <si>
    <t>FARMING</t>
  </si>
  <si>
    <t>ARUNA</t>
  </si>
  <si>
    <t>Plot No.1,Chaya Housing Society , Shastrinagar , Near Fire Station,Kolhapur</t>
  </si>
  <si>
    <t>Kolhapur</t>
  </si>
  <si>
    <t>SANJAY GHODAWAT INTERNATIONAL SCHOOL</t>
  </si>
  <si>
    <t>CBSE</t>
  </si>
  <si>
    <t>GOPA KRISHNA GOKALE COLLAGE KOLHAPUR</t>
  </si>
  <si>
    <t>HSC</t>
  </si>
  <si>
    <t>2020-Aug</t>
  </si>
  <si>
    <t>2021-Mar</t>
  </si>
  <si>
    <t>SHIVAJI UNIVERSITY</t>
  </si>
  <si>
    <t>KOLHAPURR INSTITUTE OF TECHNOLOGY'S COLLAGE OF ENGINEERING KOLHAPUR (EMPOWERED AUTONOMOUS)</t>
  </si>
  <si>
    <t>AutoCAD,MS Office,MS Project,Primavera</t>
  </si>
  <si>
    <t>l&amp;t buildings and factories | Construction Management Intern — Finishing &amp; Precast Erection | Navade,Taloja,Navi Mumbai | May 2026 | Jul 2026 | 9 Weeks | Campus Internship
Suraj Estate Developers Promoters and Builders | Site Engineer Trainee | Kolhapur | Jan 2025 | Jun 2025 | 21 Weeks</t>
  </si>
  <si>
    <t>P25709018</t>
  </si>
  <si>
    <t>SHISHIR</t>
  </si>
  <si>
    <t>MANOJ</t>
  </si>
  <si>
    <t>KHANDAPURE</t>
  </si>
  <si>
    <t>Shishir Manoj Khandapure</t>
  </si>
  <si>
    <t>shishirkhandapure03@gmail.com</t>
  </si>
  <si>
    <t>p25709018@student.nicmar.ac.in</t>
  </si>
  <si>
    <t>03-May-2003</t>
  </si>
  <si>
    <t>ENGLISH,HINDI,MARATHI</t>
  </si>
  <si>
    <t>TRAVELLING &amp; EXPLORING NEW PLACES</t>
  </si>
  <si>
    <t>8905 1783 9236</t>
  </si>
  <si>
    <t>VARSHA</t>
  </si>
  <si>
    <t>33 JAY MATA BUNGLOW, B/H DEVLALI GAON POLICE STATION, SUBHADRA EASTATE NASHIK ROAD ,NASHIK.</t>
  </si>
  <si>
    <t>Nashik</t>
  </si>
  <si>
    <t>ST PATRICK CONVENT HIGH SCHOOL ,NASHIK</t>
  </si>
  <si>
    <t>MAHARASHTRA STATE BOARD OF SECONDARY AND HIGHER SECONDARY EDUCATION, PUNE MAHARASHTRA</t>
  </si>
  <si>
    <t>GURU GOBIND SINGH  POLYTECHNIC NASHIK ,MAHARASHTRA</t>
  </si>
  <si>
    <t>SAVITRIBAI PHULE PUNE UNIVERSITY</t>
  </si>
  <si>
    <t>MET BHUJBAL KNOWLEDGE CITY INSTUTUTE OF ENGINEERING</t>
  </si>
  <si>
    <t>P25709019</t>
  </si>
  <si>
    <t>SAMPRIT</t>
  </si>
  <si>
    <t>SHETTY</t>
  </si>
  <si>
    <t>Samprit Shetty</t>
  </si>
  <si>
    <t>sampritshetty29@gmail.com</t>
  </si>
  <si>
    <t>p25709019@student.nicmar.ac.in</t>
  </si>
  <si>
    <t>29-Nov-2002</t>
  </si>
  <si>
    <t>English,Hindi,Kannada</t>
  </si>
  <si>
    <t>4416 2930 4033</t>
  </si>
  <si>
    <t>SURESH KUMAR SHETTY</t>
  </si>
  <si>
    <t>ROOPALATHA SHETTY</t>
  </si>
  <si>
    <t>HOMEMAKER</t>
  </si>
  <si>
    <t>UVA GARDENIA APARTMENT 204 2nd Floor. Gopaladi Road_x000D_
Ankadkatte,koteshwara._x000D_
KundapuraÂ taluk._x000D_</t>
  </si>
  <si>
    <t>Udupi</t>
  </si>
  <si>
    <t>GM VIDYANIKETAN PUBLIC SCHOOL</t>
  </si>
  <si>
    <t>SRI VENKATARAMANA PRE- UNIVERSITY COLLEGE</t>
  </si>
  <si>
    <t>KARNATAKA BOARD OF THE PRE- UNIVERSITY EDUCATION,KARNATAKA</t>
  </si>
  <si>
    <t>MANIPAL ACADEMY OF HIGHER EDUCATION</t>
  </si>
  <si>
    <t>MANIPAL INSTITUTE OF TECHNOLOGY,KARNATAKA</t>
  </si>
  <si>
    <t>2021-Oct</t>
  </si>
  <si>
    <t>AutoCAD,MS Office,MS Project,Primavera,PowerBi</t>
  </si>
  <si>
    <t>Larsen &amp; Toubro  | Intern | Naigaon,Dadar East, Mumbai | May 2026 | Jul 2026 | 9 Weeks | Campus Internship</t>
  </si>
  <si>
    <t>P25709020</t>
  </si>
  <si>
    <t>NIKUNJ</t>
  </si>
  <si>
    <t>VIJAY</t>
  </si>
  <si>
    <t>RATHOD</t>
  </si>
  <si>
    <t>Nikunj Vijay Rathod</t>
  </si>
  <si>
    <t>niknisrathod@gmail.com</t>
  </si>
  <si>
    <t>p25709020@student.nicmar.ac.in</t>
  </si>
  <si>
    <t>12-Sep-2002</t>
  </si>
  <si>
    <t>English, Hindi, Gujarati and Marathi</t>
  </si>
  <si>
    <t>AB+ve</t>
  </si>
  <si>
    <t>2349 1618 4462</t>
  </si>
  <si>
    <t>VIJAY RATHOD</t>
  </si>
  <si>
    <t>CIVIL CONTRACTOR</t>
  </si>
  <si>
    <t>MANISHA RATHOD</t>
  </si>
  <si>
    <t>Gopal Bhuvan, Dipmal, Zenda Bazaar, Court Road, Opp. Hanuman Temple, Vasai West, 401201, Dist. Palghar</t>
  </si>
  <si>
    <t>Palghar</t>
  </si>
  <si>
    <t>ST. ANTHONY'S CONVENT SCHOOL</t>
  </si>
  <si>
    <t>2017-Mar</t>
  </si>
  <si>
    <t>VIDYAVARDHINI'S BHAUSAHEB VARTAK POLYTECHNIC, VASAI</t>
  </si>
  <si>
    <t>2018-Aug</t>
  </si>
  <si>
    <t>MET'S BHUJBAL KNOWLEDGE CITY, NASHIK</t>
  </si>
  <si>
    <t>P25709021</t>
  </si>
  <si>
    <t>ASHWAJEET</t>
  </si>
  <si>
    <t>HARISHCHANDRA</t>
  </si>
  <si>
    <t>PAWAR</t>
  </si>
  <si>
    <t>Ashwajeet Harishchandra Pawar</t>
  </si>
  <si>
    <t>ashwajeetpawar04@gmail.com</t>
  </si>
  <si>
    <t>p25709021@student.nicmar.ac.in</t>
  </si>
  <si>
    <t>04-Apr-2003</t>
  </si>
  <si>
    <t>Marathi, Hindi, English</t>
  </si>
  <si>
    <t>5547 7845 7993</t>
  </si>
  <si>
    <t>HARISHCHANDRA GENDA PAWAR</t>
  </si>
  <si>
    <t>GOVT JOB</t>
  </si>
  <si>
    <t>REKHA HARISHCHANDRA PAWAR</t>
  </si>
  <si>
    <t>Sonai 10, Shivaji Nagar 2, Sakri.</t>
  </si>
  <si>
    <t>Dhule</t>
  </si>
  <si>
    <t>SILVEROAK UNIVERSAL SCHOOL</t>
  </si>
  <si>
    <t>INDIAN CERTIFICATE OF SECONDARY EDUCATION, NASHIK, MAHARASHTRA</t>
  </si>
  <si>
    <t>2009-Jun</t>
  </si>
  <si>
    <t>SHRI PRAMOD PATIL JR. COLLEGE, NASHIK</t>
  </si>
  <si>
    <t>HIGHER SECONDARY CERTIFICATE, NASHIK, MAHARASHTRA</t>
  </si>
  <si>
    <t>MIT Academy of Engineering</t>
  </si>
  <si>
    <t>MIT ACADEMY OF ENGINEERING, PUNE, MAHARASHTRA</t>
  </si>
  <si>
    <t>2025-Aug</t>
  </si>
  <si>
    <t>AutoCAD,excel</t>
  </si>
  <si>
    <t>Larsen &amp; Toubro Construction Limited | Intern | Orange Gate Urban Project, Sewri, Mumbai | May 2026 | Jul 2026 | 9 Weeks | Campus Internship
Worldwide Total Building Solutions | Trainee Engineer, Consultant Representative | Pune | Dec 2024 | May 2025 | 21 Weeks</t>
  </si>
  <si>
    <t>P25709022</t>
  </si>
  <si>
    <t>AMEY</t>
  </si>
  <si>
    <t>RAGHUNATH</t>
  </si>
  <si>
    <t>SHINDE</t>
  </si>
  <si>
    <t>Amey Raghunath Shinde</t>
  </si>
  <si>
    <t>amey9100@gmail.com</t>
  </si>
  <si>
    <t>p25709022@student.nicmar.ac.in</t>
  </si>
  <si>
    <t>16-Aug-2003</t>
  </si>
  <si>
    <t>English, Hindi, Marathi</t>
  </si>
  <si>
    <t>5103 0924 2801</t>
  </si>
  <si>
    <t>JOB</t>
  </si>
  <si>
    <t>KAMAL</t>
  </si>
  <si>
    <t>At- Vetawade, Post-Salavan, Tal-Gaganbavda, _x000D_
Dist-Kolhapur</t>
  </si>
  <si>
    <t>TATYASAHEB KORE MILITARY  ACADEMY, PARGON, KOLHAPUR</t>
  </si>
  <si>
    <t>SHREE HANUMANTRAO CHATE  JR COLLEGE, KOLHAPUR</t>
  </si>
  <si>
    <t>SHIVAJI UNIVERSITY, KOLHAPUR</t>
  </si>
  <si>
    <t>KOLHAPUR INSTITUTE OF TECHNOLOGY'S COLLEGE OF ENGINEERING, KOLHAPUR</t>
  </si>
  <si>
    <t>Suraj Estate Developers, Kolhapur | Site Engineer | Kolhapur | Jan 2025 | Jun 2025 | 21 Weeks</t>
  </si>
  <si>
    <t>P25709023</t>
  </si>
  <si>
    <t>SUDHANSHU</t>
  </si>
  <si>
    <t>DHAKREY</t>
  </si>
  <si>
    <t>Sudhanshu Dhakrey</t>
  </si>
  <si>
    <t>sudhanshudhakrey4120@gmail.com</t>
  </si>
  <si>
    <t>p25709023@student.nicmar.ac.in</t>
  </si>
  <si>
    <t>04-Dec-2000</t>
  </si>
  <si>
    <t>English, Hindi</t>
  </si>
  <si>
    <t>A+ve</t>
  </si>
  <si>
    <t>2471 9418 3617</t>
  </si>
  <si>
    <t>SUNIL KUMAR SINGH</t>
  </si>
  <si>
    <t>FARMER</t>
  </si>
  <si>
    <t>VANDANA DHAKREY</t>
  </si>
  <si>
    <t>83, Prem Anand Kunj, Brij Vihar Police Chowki, Kamla Nagar, Agra</t>
  </si>
  <si>
    <t>Agra</t>
  </si>
  <si>
    <t>ST. ANDREWS PUB SCH BALKESHWAR RD AGRA</t>
  </si>
  <si>
    <t>CENTRAL BOARD OF SECONDARY EDUCATION, AGRA</t>
  </si>
  <si>
    <t>DAYALBAGH EDUCATIONAL INSTITUTE</t>
  </si>
  <si>
    <t>DAYALBAGH EDUCATIONAL INSTITUTE, AGRA</t>
  </si>
  <si>
    <t>2020-Jul</t>
  </si>
  <si>
    <t>AutoCAD, MS Office, MS Project, Primavera</t>
  </si>
  <si>
    <t>Va Tech WABAG | GET | Chennai | Jul 2024 | Jul 2025 | 1 Years, 0 Months, 1 Days | 4.2</t>
  </si>
  <si>
    <t>12 month(s)</t>
  </si>
  <si>
    <t>larsen and toubro | Project Management Trainee | Shikohabad, Uttar Pradesh | May 2026 | Jul 2026 | 9 Weeks | Campus Internship
SHREE RIDDHI SIDDHI BUILDWELL LTD | TRAINEE | DODA, JAMMU &amp; KASHMIR | Apr 2023 | Sep 2023 | 21 Weeks</t>
  </si>
  <si>
    <t>P25709024</t>
  </si>
  <si>
    <t>M</t>
  </si>
  <si>
    <t>TANISHQ</t>
  </si>
  <si>
    <t>M Tanishq</t>
  </si>
  <si>
    <t>tanishqvijayan1@gmail.com</t>
  </si>
  <si>
    <t>p25709024@student.nicmar.ac.in</t>
  </si>
  <si>
    <t>12-Dec-2002</t>
  </si>
  <si>
    <t>English ,Hindi and Tamil</t>
  </si>
  <si>
    <t>6311 5208 6686</t>
  </si>
  <si>
    <t>MUTHUVIJAYAN M</t>
  </si>
  <si>
    <t>TOURISM</t>
  </si>
  <si>
    <t>RADHAVIJAYAN M</t>
  </si>
  <si>
    <t>STOCK VERIFIER , JIPMER</t>
  </si>
  <si>
    <t>Plot No 1, Sun Avenue, Morattandi, Vanur Taluk, Villupuram District</t>
  </si>
  <si>
    <t>Viluppuram</t>
  </si>
  <si>
    <t>KENDRIYA VIDYALAYA NO 1</t>
  </si>
  <si>
    <t>CENTRAL BOARD OF SECONDARY EDUCATION WITH PUDUCHERRY</t>
  </si>
  <si>
    <t>2017-Apr</t>
  </si>
  <si>
    <t>KENDRIYA VIDYALAYA NO1</t>
  </si>
  <si>
    <t>2019-Apr</t>
  </si>
  <si>
    <t>ANNA UNIVERSITY</t>
  </si>
  <si>
    <t>UNIVERSITY COLLEGE OF ENGINEERING WITH TAMILNADU</t>
  </si>
  <si>
    <t>2024-Oct</t>
  </si>
  <si>
    <t xml:space="preserve">Primavera, MS Project, Power BI, MS Project, Revit, AutoCAD, Sketchup, Twinmotion </t>
  </si>
  <si>
    <t>Larsen &amp; Toubro | Planning intern  | Chennai | May 2026 | Jul 2026 | 9 Weeks | Campus Internship
Larsen and Toubro | Intern  | Chennai | Jul 2023 | Aug 2023 | 4 Weeks</t>
  </si>
  <si>
    <t>Construction Project Management
Procurement strategies
Construction Equipment Maintenance &amp; Safety</t>
  </si>
  <si>
    <t>P25709025</t>
  </si>
  <si>
    <t>LOHITH SAI KUMAR</t>
  </si>
  <si>
    <t>PERLA</t>
  </si>
  <si>
    <t>Lohith Sai Kumar Perla</t>
  </si>
  <si>
    <t>lohithleo2003@gmail.com</t>
  </si>
  <si>
    <t>p25709025@student.nicmar.ac.in</t>
  </si>
  <si>
    <t>02-May-2003</t>
  </si>
  <si>
    <t>English, Hindi and Telugu</t>
  </si>
  <si>
    <t>5668 9997 8074</t>
  </si>
  <si>
    <t>PERLA KIRAN KUMAR</t>
  </si>
  <si>
    <t>PRIVATE LECTURER</t>
  </si>
  <si>
    <t>PERLA ANITHA KUMARI</t>
  </si>
  <si>
    <t>36-1-168 ANKAMMA PALEM NEAR YENUGU CHETTU OLD GOVT HOSPITAL ROAD ONGOLE ANDHRA PRADESH 523001</t>
  </si>
  <si>
    <t>Prakasam</t>
  </si>
  <si>
    <t>RAVINDRA BHARATHI HIGH SCHOOL</t>
  </si>
  <si>
    <t>DAMACHARLA ANJANEYULU GOVERNMENT POLYTECHNIC ONGOLE</t>
  </si>
  <si>
    <t>2021-Apr</t>
  </si>
  <si>
    <t>SAGI RAMAKRISHNAM RAJU ENGINEERING COLLEGE BHIMAVARAM</t>
  </si>
  <si>
    <t>2024-Jul</t>
  </si>
  <si>
    <t>AutoCAD,MS Office,MS Project,REVIT,ETABS, Primavera</t>
  </si>
  <si>
    <t>Larsen &amp; Toubro Limited (L&amp;T) | M.Tech Intern – Construction Technology and Management | CMRL RT01, Sholinganallur, Chennai, Tamil Nadu | May 2026 | Jul 2026 | 9 Weeks | Campus Internship
ASCENT CS GLOBAL | INTERN TRAINEE | HYDERABAD | Jun 2023 | Aug 2023 | 8 Weeks
ASCENT CS GLOBAL | INTERN TRAINEE | HYDERABAD | Jul 2022 | Sep 2022 | 8 Weeks</t>
  </si>
  <si>
    <t>ETABS
FIRE AND SAFETY
TYPE WRITING HIGHER
TYPE WRITING LOWER
AUTOCAD
Climate Risk, Adaptation and Sustainable Development
LSSGB
Business Communication
Lean six sigma yellow belt
Finance for Non-Financial Managers
Market Research
construction project mangement</t>
  </si>
  <si>
    <t>P25709026</t>
  </si>
  <si>
    <t>ACHYUT</t>
  </si>
  <si>
    <t>KAILAS</t>
  </si>
  <si>
    <t>KALE</t>
  </si>
  <si>
    <t>Achyut Kailas Kale</t>
  </si>
  <si>
    <t>achyutkale227@gmail.com</t>
  </si>
  <si>
    <t>p25709026@student.nicmar.ac.in</t>
  </si>
  <si>
    <t>17-Dec-2002</t>
  </si>
  <si>
    <t>English,Hindi,Marathi</t>
  </si>
  <si>
    <t>8812 5485 9625</t>
  </si>
  <si>
    <t>RETIRED RAILWAY MANAGER (GUARD)</t>
  </si>
  <si>
    <t>SUVARNA</t>
  </si>
  <si>
    <t>B-201, Omkar Residency , Next To Titwala Railway Station, Titwala West,Kalyan,Thane,Maharashtra - 421605</t>
  </si>
  <si>
    <t>Mumbai Suburban</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</si>
  <si>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</si>
  <si>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</si>
  <si>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</si>
  <si>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</si>
  <si>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</si>
  <si>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</si>
  <si>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L&amp;T HCI  | SUMMER INTERN | DIVA, THANE , 400612 | May 2026 | Jul 2026 | 9 Weeks | Campus Internship
Hitesh Lahoti and Associates | Jr.Design Engineer | Chandwad | Jan 2024 | Jan 2024 | 4 Weeks</t>
  </si>
  <si>
    <t>STAAD.pro CONNECT EDITION
Site Investigation
Construction Project Management
Finance for Non-Financial Managers
Construction Equipment Maintenance &amp; Safety
Business Communication
Climate Risk, Adaptation and Sustainable Development
Production of concrete</t>
  </si>
  <si>
    <t>P25709027</t>
  </si>
  <si>
    <t>VISHAL</t>
  </si>
  <si>
    <t>MAROTI</t>
  </si>
  <si>
    <t>TIGULWAD</t>
  </si>
  <si>
    <t>Vishal Maroti Tigulwad</t>
  </si>
  <si>
    <t>vishal.tigulwad@gmail.com</t>
  </si>
  <si>
    <t>p25709027@student.nicmar.ac.in</t>
  </si>
  <si>
    <t>04-Jul-2004</t>
  </si>
  <si>
    <t>MARATHI, ENGLISH, HINDI.</t>
  </si>
  <si>
    <t>4208 9271 9283</t>
  </si>
  <si>
    <t>MAROTI MANIKA TIGULWAD</t>
  </si>
  <si>
    <t>SERVICE</t>
  </si>
  <si>
    <t>KALPANA MAROTI TIGULWAD</t>
  </si>
  <si>
    <t>B/201, Ratna Enclave, Uttan Road, Near Fish Market, Raigaon, Bhayandar West</t>
  </si>
  <si>
    <t>AMCHA GHAR SCHOOL</t>
  </si>
  <si>
    <t>2014-Jun</t>
  </si>
  <si>
    <t>J. H. PODDAR HIGH SCHOOL &amp; JUNIOR COLLEGE OF COMMERCE &amp; SCIENCE</t>
  </si>
  <si>
    <t>2019-Jul</t>
  </si>
  <si>
    <t>MUMBAI UNIVERSITY</t>
  </si>
  <si>
    <t>VIVA INSTITUTE OF TECHNOLOGY, VIRAR EAST</t>
  </si>
  <si>
    <t>L&amp;T Heavy Civil Infrastructure (L&amp;T HCI) | Summer Intern | MAHSR C3 Section - 01, Bullet train Office  Betawadi Gaon, Diva Manpada Road, Diva East, Maharashtra  | May 2026 | Jul 2026 | 9 Weeks | Campus Internship</t>
  </si>
  <si>
    <t>P25709028</t>
  </si>
  <si>
    <t>ANJAN</t>
  </si>
  <si>
    <t>T K</t>
  </si>
  <si>
    <t>Anjan T K</t>
  </si>
  <si>
    <t>anjantk12@gmail.com</t>
  </si>
  <si>
    <t>p25709028@student.nicmar.ac.in</t>
  </si>
  <si>
    <t>25-Dec-2001</t>
  </si>
  <si>
    <t>Cricket,Travelling,Adventure Sports,Stock Market</t>
  </si>
  <si>
    <t>7133 4905 5277</t>
  </si>
  <si>
    <t>KRISHNA MURTHY T K</t>
  </si>
  <si>
    <t>ANITHA S R</t>
  </si>
  <si>
    <t>Anjanadri, Basaveshwara Street Hubballi Mutt Opp Tarikere</t>
  </si>
  <si>
    <t>Chikkamagaluru</t>
  </si>
  <si>
    <t>ARADHANA SCHOOL, TARIKERE, CHIKKAMAGALURU, KARNATAKA</t>
  </si>
  <si>
    <t>KARNATAKA SECONDARY EDUCATION EXAMINATION BOARD, KARNATAKA</t>
  </si>
  <si>
    <t>CIVIL ENGINEERING</t>
  </si>
  <si>
    <t>DACG GOVT POLYTECHNIC, CHIKKAMAGALURU, KARNATAKA</t>
  </si>
  <si>
    <t>2017-Jul</t>
  </si>
  <si>
    <t>2020-Oct</t>
  </si>
  <si>
    <t>VISVESVARAYA TECHNOLOGICAL UNIVERSITY, BELAGAVI, KARNATAKA</t>
  </si>
  <si>
    <t>DAYANANDA SAGAR COLLEGE OF ENGINEERING, BENGALURU, KARNATAKA</t>
  </si>
  <si>
    <t>2020-Dec</t>
  </si>
  <si>
    <t>2023-Aug</t>
  </si>
  <si>
    <t>AutoCAD , Autodesk Revit, Microsoft Office, Microsoft Project,  Power BI,  Primavera P6,  Project Planning &amp; Scheduling , QGIS</t>
  </si>
  <si>
    <t>LARSEN &amp; TOUBRO LIMITED (L&amp;T) | PROJECT MANAGEMENT INTERN | TUMAKURU, KARNATAKA | May 2026 | Jul 2026 | 9 Weeks | Campus Internship
SIR M.V CONSTRUCTION &amp; CONSULTANTS | CIVIL ENGINEERING INTERN | TARIKERE, KARNATAKA | Aug 2022 | Sep 2022 | 4 Weeks</t>
  </si>
  <si>
    <t>In Plant Training, Chikkamagaluru, 2019
Centre For Innovation &amp; Leadership, DSCE, Bengaluru
Safety in construction and Plastic waste management - NPTEL 2022
Indian Water works Association, Pune, 2023
Planning &amp; Control with Oracle Primavera PPM Professional - Packt
Project Management in Construction - L&amp;T EduTech
Business Communication - Coursera
Climate Risk, Adaptation and Sustainable Development - NPTEL</t>
  </si>
  <si>
    <t>P25709029</t>
  </si>
  <si>
    <t>PRANAV</t>
  </si>
  <si>
    <t>ADAVESH</t>
  </si>
  <si>
    <t>BENDIGERI</t>
  </si>
  <si>
    <t>Pranav Adavesh Bendigeri</t>
  </si>
  <si>
    <t>pranavbendigeri21@gmail.com</t>
  </si>
  <si>
    <t>p25709029@student.nicmar.ac.in</t>
  </si>
  <si>
    <t>21-Feb-2003</t>
  </si>
  <si>
    <t>Kannada, Hindi, English</t>
  </si>
  <si>
    <t>exploring new places,tekking,photography</t>
  </si>
  <si>
    <t>3170 4979 0097</t>
  </si>
  <si>
    <t>ADAVESH BENDIGERI</t>
  </si>
  <si>
    <t>ENGINEER</t>
  </si>
  <si>
    <t>LEELAVATI BENDIGERI</t>
  </si>
  <si>
    <t>Peth Galli, Balekundri KH, Belagavi</t>
  </si>
  <si>
    <t>Belgaum</t>
  </si>
  <si>
    <t>B. G. NATIONAL PUBLIC SCHOOL</t>
  </si>
  <si>
    <t>BENGALURU, KARNATAKA</t>
  </si>
  <si>
    <t>SGV MAHESH PU COLLEGE</t>
  </si>
  <si>
    <t>BELAGAVI, KARNATAKA</t>
  </si>
  <si>
    <t>S. G. BALEKUNDRI INSTITITE OF TECHNOLOGY</t>
  </si>
  <si>
    <t>AutoCAD, MS Office, Autodesk Revit, Power BI, MS Projects, Primavera</t>
  </si>
  <si>
    <t>Larsen &amp; Toubro Limited  | Trainee  | Nadaprabhu kempegowda layout, Bengaluru  | May 2026 | Jul 2026 | 9 Weeks | Campus Internship
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</si>
  <si>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</si>
  <si>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</si>
  <si>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t>
  </si>
  <si>
    <t>SWARAJ</t>
  </si>
  <si>
    <t>NITIN</t>
  </si>
  <si>
    <t>Bankar Swaraj Nitin</t>
  </si>
  <si>
    <t>swarajbankar812@gmail.com</t>
  </si>
  <si>
    <t>p25709030@student.nicmar.ac.in</t>
  </si>
  <si>
    <t>08-Dec-2003</t>
  </si>
  <si>
    <t>Sustainability,Research,Project Management,Networking</t>
  </si>
  <si>
    <t>2615 3723 9741</t>
  </si>
  <si>
    <t>KIRTI</t>
  </si>
  <si>
    <t>Bankar Wasti, Padhegaon.</t>
  </si>
  <si>
    <t>Ahmednagar</t>
  </si>
  <si>
    <t>YASHWANT VIDYALAYA, PADHEGAON, SHRIRAMPUR, A'NAGAR</t>
  </si>
  <si>
    <t>MAHARASHTRA STATE BOARD OF SECONDARY &amp; HIGHER SECONDARY EDUCATION PUNE</t>
  </si>
  <si>
    <t>ASHOK INSTITUTE OF ENGINEERING &amp; TECHNOLOGY(POLYTECHNIC), SHRIRAMPUR.</t>
  </si>
  <si>
    <t>2022-Jun</t>
  </si>
  <si>
    <t>JAYWANT SHIKSHAN PRASARAK MANDAL'S,RAJARSHI SHAHU COLLEGE OF ENGINEERING, TATHAWADE, PUNE</t>
  </si>
  <si>
    <t>AutoCAD,MS Office,MS Project,Primavera,STAAD.PRO</t>
  </si>
  <si>
    <t>Larsen and Toubro | M.Tech Intern | Pune, Maharashtra | May 2026 | Jul 2026 | 9 Weeks | Campus Internship
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</si>
  <si>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International Project Development and Construction Risk (AWI112114)
Innovative and Smart Construction: Use of Infrared Thermal Profiling and GPR Pavement Density Scanner (AWI021318)
Quality Management During Design and Construction (AWI072011)
Bentley Education: Recognized Future Professional - STAAD.Pro
Mitigation of Carbon Emissions from Construction Projects (AWI061316)
Climate Risk, Adaptation and Sustainable Development
Business Communication
Construction Equipment Maintenance &amp; Safety
Construction Project Management
Finance for Non-Financial Managers
Project Management - Initiation and Planning
Teamwork Skills: Communicating Effectively in Groups
Market Research</t>
  </si>
  <si>
    <t>P25709031</t>
  </si>
  <si>
    <t>DIPALI</t>
  </si>
  <si>
    <t>MANJHI</t>
  </si>
  <si>
    <t>Dipali Manjhi</t>
  </si>
  <si>
    <t>manjhidipali411@gmail.com</t>
  </si>
  <si>
    <t>p25709031@student.nicmar.ac.in</t>
  </si>
  <si>
    <t>04-Nov-2001</t>
  </si>
  <si>
    <t>English and Hindi</t>
  </si>
  <si>
    <t>Reading about construction &amp; infrastructure projects, Sketching, Traveling, Playing badminton, Listening to music</t>
  </si>
  <si>
    <t>6938 1588 8709</t>
  </si>
  <si>
    <t>RAJMANI</t>
  </si>
  <si>
    <t>GEETA</t>
  </si>
  <si>
    <t>Arun Nagar , Shreeyut Colony , Rewa , Madhya Pradesh, 486001</t>
  </si>
  <si>
    <t>Rewa</t>
  </si>
  <si>
    <t>Madhya Pradesh</t>
  </si>
  <si>
    <t>QUEENS' COLLEGE INDORE</t>
  </si>
  <si>
    <t>CBSE INDORE/MADHYA PRADESH</t>
  </si>
  <si>
    <t>QUEENS' COLLEGE</t>
  </si>
  <si>
    <t>REVA UNIVERSITY</t>
  </si>
  <si>
    <t>REVA UNIVERSITY BENGALURU , KARNATAKA</t>
  </si>
  <si>
    <t>AutoCAD, MS Office, Advanced Excel, MS Project, Primavera P6, AutoDesk Revit, Power BI</t>
  </si>
  <si>
    <t>L&amp;T Construction  | Summer Intern - Planning &amp; Project Controls | Bandra (West), Mumbai, Maharashtra | May 2026 | Jul 2026 | 9 Weeks | Campus Internship
Swathi Civil Consultancy | Intern - Site Engineer | Kogilu, Bangalore | Jul 2023 | Aug 2023 | 6 Weeks</t>
  </si>
  <si>
    <t>SketchUp
AutoCAD
Construction Management
Business Communication
Visualization for Data Analysis with Power BI
BIM Fundamentals for Engineers</t>
  </si>
  <si>
    <t>P25709032</t>
  </si>
  <si>
    <t>SREE</t>
  </si>
  <si>
    <t>SUDHARSAN K</t>
  </si>
  <si>
    <t>Sree Sudharsan K</t>
  </si>
  <si>
    <t>sreesudharsan27@gmail.com</t>
  </si>
  <si>
    <t>p25709032@student.nicmar.ac.in</t>
  </si>
  <si>
    <t>26-Dec-2003</t>
  </si>
  <si>
    <t>English,Tamil</t>
  </si>
  <si>
    <t>4681 5010 9327</t>
  </si>
  <si>
    <t>KANAGAVEL RAJAN M</t>
  </si>
  <si>
    <t>MANAGER IN PRIVATE SECTOR</t>
  </si>
  <si>
    <t>KAVITHA S</t>
  </si>
  <si>
    <t>PROFESSOR</t>
  </si>
  <si>
    <t>19, Raju Nagar 3 , Samichettipalayam Road , Jothipuram Post</t>
  </si>
  <si>
    <t>Coimbatore</t>
  </si>
  <si>
    <t>VIDYAA VIKAS MATRIC HIGHER SECONDARY SCHOOL</t>
  </si>
  <si>
    <t>STATE BOARD, TAMIL NADU</t>
  </si>
  <si>
    <t>VIDYAA VIKAS INTERNATIONAL SCHOOL</t>
  </si>
  <si>
    <t>CBSE, NEW DELHI</t>
  </si>
  <si>
    <t>2020-Apr</t>
  </si>
  <si>
    <t>KUMARAGURU COLLEGE OF TECHNOLOGY</t>
  </si>
  <si>
    <t>AutoCAD,MS Office,Primavera</t>
  </si>
  <si>
    <t>Larsen &amp; Toubro | Planning Intern | Mylapore, Chennai | May 2026 | Jul 2026 | 9 Weeks | Campus Internship</t>
  </si>
  <si>
    <t>P25709033</t>
  </si>
  <si>
    <t>AKSHAY</t>
  </si>
  <si>
    <t>KUMAR</t>
  </si>
  <si>
    <t>KODCHERWAR</t>
  </si>
  <si>
    <t>Akshay Kumar Kodcherwar</t>
  </si>
  <si>
    <t>kodcherwarakshaykumar@gmail.com</t>
  </si>
  <si>
    <t>p25709033@student.nicmar.ac.in</t>
  </si>
  <si>
    <t>19-Dec-2003</t>
  </si>
  <si>
    <t>English, Hindi, Telugu</t>
  </si>
  <si>
    <t>Cooking,Video Editing</t>
  </si>
  <si>
    <t>2307 2643 9053</t>
  </si>
  <si>
    <t>KODCHERWAR SHANKAR</t>
  </si>
  <si>
    <t>KODCHERWAR SUNITHA</t>
  </si>
  <si>
    <t>H.no; 4-3-1/275/36, Shivaji Nagar, Pipri Colony, Bhainsa, Nirmal District</t>
  </si>
  <si>
    <t>Nirmal</t>
  </si>
  <si>
    <t>VASAVI HIGH SCHOOL</t>
  </si>
  <si>
    <t>BOARD OF SECONDARY EDUCATION, TELANGANA</t>
  </si>
  <si>
    <t>SRI CHAITANYA JUNIOR KALASALA</t>
  </si>
  <si>
    <t>JAWAHARLAL NEHRU TECHNOLOGICAL UNIVERSITY, HYDERABAD</t>
  </si>
  <si>
    <t>INSTITUTE OF AERONAUTICAL ENGINEERING, DUNDIGAL, HYDERABAD</t>
  </si>
  <si>
    <t>AutoCAD, MS Office, Revit, Primavera, MS Project, Power BI</t>
  </si>
  <si>
    <t>LARSEN &amp; TOUBRO LIMITED (L&amp;T) | PROJECT MANAGEMENT INTERN | NELLORE, ANDHRA PRADESH | May 2026 | Jul 2026 | 9 Weeks | Campus Internship
NAGARJUNA CONSTRUCTION COMPANY LIMITED (NCC LIMITED) | CIVIL ENGINEERING INTERN | AIIMS PROJECT, BIBINAGAR, TELANGANA | Apr 2025 | Jun 2025 | 8 Weeks</t>
  </si>
  <si>
    <t>Autocad Course Completion Certificate by Udemy
Autodesk Revit
Project Management in Construction - L&amp;T Edutech</t>
  </si>
  <si>
    <t>P25709034</t>
  </si>
  <si>
    <t>JAYESH</t>
  </si>
  <si>
    <t>SUNIL</t>
  </si>
  <si>
    <t>KOLHE</t>
  </si>
  <si>
    <t>Jayesh Sunil Kolhe</t>
  </si>
  <si>
    <t>jayeshsunilkolhe@gmail.com</t>
  </si>
  <si>
    <t>p25709034@student.nicmar.ac.in</t>
  </si>
  <si>
    <t>13-Aug-2000</t>
  </si>
  <si>
    <t>English , Hindi , Marathi</t>
  </si>
  <si>
    <t>3548 3208 9172</t>
  </si>
  <si>
    <t>DHANASHREE</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</si>
  <si>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</si>
  <si>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</si>
  <si>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</si>
  <si>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</si>
  <si>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2020-Nov</t>
  </si>
  <si>
    <t>SPPU PUNE</t>
  </si>
  <si>
    <t>TSSM BHIVRABAI SAWANT COLLEGE OF ENGINEERING AND RESEARCH PUNE.</t>
  </si>
  <si>
    <t>2021-Feb</t>
  </si>
  <si>
    <t>2023-Jul</t>
  </si>
  <si>
    <t xml:space="preserve">AutoCAD, MS Office, MS Project,Primavera,PowerBI, BIM, @Risk </t>
  </si>
  <si>
    <t>Larsen and Toubro WET  | Intern  | Pune | May 2026 | Jul 2026 | 9 Weeks | Campus Internship</t>
  </si>
  <si>
    <t>Giving Helpful Feedback
Teamwork Skills: Communicating Effectively in Groups
Finance for Non-Financial Managers
Bussiness writing
NPTEL Climate Risk, Adaptation and Sustainable Development
CONSTRUCTION PROJECT MANAGEMENT</t>
  </si>
  <si>
    <t>P25709035</t>
  </si>
  <si>
    <t>PRATHAM</t>
  </si>
  <si>
    <t>RAJ</t>
  </si>
  <si>
    <t>D</t>
  </si>
  <si>
    <t>Pratham Raj D</t>
  </si>
  <si>
    <t>prathamrajd@gmail.com</t>
  </si>
  <si>
    <t>p25709035@student.nicmar.ac.in</t>
  </si>
  <si>
    <t>05-Mar-2003</t>
  </si>
  <si>
    <t>English Hindi Kannada</t>
  </si>
  <si>
    <t>3431 2185 2068</t>
  </si>
  <si>
    <t>RAJESH D MAISTRY</t>
  </si>
  <si>
    <t>CONTRACTOR</t>
  </si>
  <si>
    <t>RENU RAJESH</t>
  </si>
  <si>
    <t>Jayalakshmi Nivas Dandekery Road Yeyyadi Mangalore-575008</t>
  </si>
  <si>
    <t>Dakshina Kannada</t>
  </si>
  <si>
    <t>ST ALOYSIUS HIGH SCHOOL</t>
  </si>
  <si>
    <t>KARNATAKA SECONDARY EXAMINATION BOARD KARANATAKA</t>
  </si>
  <si>
    <t>ST ALOYSIUS PRE UNIVERSITY COLLEGE</t>
  </si>
  <si>
    <t>DEPARTMENT OF PRE-UNIVERSITY EDUCATION-KARNATAKA</t>
  </si>
  <si>
    <t>MANIPAL UNIVERSITY</t>
  </si>
  <si>
    <t>MANIPAL INSTITUTE OF TECHNOLOGY MANIPAL</t>
  </si>
  <si>
    <t>LARSEN AND TOUBRO LIMITED | INTERN | THANE WEST | May 2026 | Jul 2026 | 9 Weeks | Campus Internship</t>
  </si>
  <si>
    <t>P25709036</t>
  </si>
  <si>
    <t>POORNA</t>
  </si>
  <si>
    <t>NAGA SAI</t>
  </si>
  <si>
    <t>CHEEDAY</t>
  </si>
  <si>
    <t>Poorna Naga Sai Cheeday</t>
  </si>
  <si>
    <t>poorna7cheeday@gmail.com</t>
  </si>
  <si>
    <t>p25709036@student.nicmar.ac.in</t>
  </si>
  <si>
    <t>16-Jul-2002</t>
  </si>
  <si>
    <t>ENGLISH, HINDI, TELUGU</t>
  </si>
  <si>
    <t>Drawing,Gardening,Cricket</t>
  </si>
  <si>
    <t>9940 8233 8725</t>
  </si>
  <si>
    <t>CHEEDAY GANGADHAR RAO</t>
  </si>
  <si>
    <t>CHEEDAY RADHA</t>
  </si>
  <si>
    <t>418/17, FLAT NO-305, 4TH FLOOR, HOLY MOUNT APARTMENT, REST HOUSE ROAD, NEAR RAMALAYAM, BHIMAVARAM, WEST GODAVARI, ANDHRA PRADESH-534201</t>
  </si>
  <si>
    <t>West Godavari</t>
  </si>
  <si>
    <t>ADITYA (E.M) HIGH SCHOOL</t>
  </si>
  <si>
    <t>BOARD OF SECONDARY EDUCATION, ANDHRA PRADESH</t>
  </si>
  <si>
    <t>ADITYA JUNIOR COLLEGE</t>
  </si>
  <si>
    <t>BOARD OF INTERMEDIATE EDUCATION, ANDHRA PRADESH</t>
  </si>
  <si>
    <t>SAGI RAMA KRISHNAM RAJU ENGINEERING COLLEGE, ANDHRA PRADESH</t>
  </si>
  <si>
    <t>2024-Apr</t>
  </si>
  <si>
    <t xml:space="preserve"> AutoCAD, MS Office, MS Project, Primavera, Power BI, SketchUp, V-Ray, Autodesk Revit</t>
  </si>
  <si>
    <t>LARSEN &amp; TOUBRO LIMITED (L&amp;T) | PROJECT MANAGEMENT INTERN | AMARAVATI, ANDHRA PRADESH | May 2026 | Jul 2026 | 9 Weeks | Campus Internship
ASCENT CS GLOBAL | DESIGN ENGINEER INTERN | HYDERABAD | Jul 2022 | Sep 2022 | 8 Weeks
ASCENT CS GLOBAL | DESIGN ENGINEER INTERN | HYDERABAD | Jun 2023 | Aug 2023 | 8 Weeks
SKILLDZIRE in collaboration with ANDHRA PRADESH STATE COUNCIL OF HIGHER EDUCATION | DESIGN ENGINEER INTERN | HYDERABAD | Mar 2024 | Apr 2024 | 6 Weeks</t>
  </si>
  <si>
    <t>Lean Six Sigma Green Belt Certification | KPMG
Construction Project Management Certification | Columbia University
Completed an online certification course on the basics of SketchUp Pro with V-Ray, offered by Deepak Verma.
Completed an online certification course on the basics of AutoCAD, offered by Verzeo.
Completed an online certification course on the basics of Revit, STAAD Pro, and 3ds Max, offered by the R&amp;D Department of Mayinkrish Ventures Pvt. Ltd.
Six Sigma Yellow Belt Certification | Kennesaw State University</t>
  </si>
  <si>
    <t>P25709037</t>
  </si>
  <si>
    <t>GOWTHAM</t>
  </si>
  <si>
    <t>Gowtham S</t>
  </si>
  <si>
    <t>gowthamsunder01@gmail.com</t>
  </si>
  <si>
    <t>p25709037@student.nicmar.ac.in</t>
  </si>
  <si>
    <t>19-Aug-2001</t>
  </si>
  <si>
    <t>English, tamil</t>
  </si>
  <si>
    <t>7253 8873 9585</t>
  </si>
  <si>
    <t>SUNDER P</t>
  </si>
  <si>
    <t>CIVIL ENGINEER</t>
  </si>
  <si>
    <t>DHANALAKSHMI S</t>
  </si>
  <si>
    <t>515-A , Om Sakthi Nagar, Vengikkal</t>
  </si>
  <si>
    <t>Tiruvannamalai</t>
  </si>
  <si>
    <t>VIGNESH INTERNATIONAL SCHOOL</t>
  </si>
  <si>
    <t>THE VELAMMAL INTERNATIONAL SCHOOL</t>
  </si>
  <si>
    <t>VELLORE INSTITUTE OF TECHNOLOGY</t>
  </si>
  <si>
    <t>AutoCAD,Staad Pro,Revit</t>
  </si>
  <si>
    <t>L&amp;T Construction | Summer Intern-Track works(ATW-11) | Chennai , Tamil Nadu | May 2026 | Jul 2026 | 9 Weeks | Campus Internship
Larsen and Toubro | Intern  | Bangalore  | Aug 2023 | Oct 2023 | 9 Weeks</t>
  </si>
  <si>
    <t>P25709038</t>
  </si>
  <si>
    <t>CHIDURALA</t>
  </si>
  <si>
    <t>ESHWAR</t>
  </si>
  <si>
    <t>Chidurala Eshwar</t>
  </si>
  <si>
    <t>eshwarchidurala1@gmail.com</t>
  </si>
  <si>
    <t>p25709038@student.nicmar.ac.in</t>
  </si>
  <si>
    <t>30-Jul-2003</t>
  </si>
  <si>
    <t>Telugu, English, Hindi</t>
  </si>
  <si>
    <t>7353 1101 4778</t>
  </si>
  <si>
    <t>CHIDURALA MADHUSUDHAN</t>
  </si>
  <si>
    <t>CHIDURALA SHIVAHINI</t>
  </si>
  <si>
    <t>406, 4th Floor, Hanuman Towers, Kalyani Nagar, Desaipet Road, Warangal, Telangana</t>
  </si>
  <si>
    <t>Warangal</t>
  </si>
  <si>
    <t>ARYABHATTA CONCEPT SCHOOL</t>
  </si>
  <si>
    <t>BOARD OF SECONDARY EDUCATION TELANGANA</t>
  </si>
  <si>
    <t>Other</t>
  </si>
  <si>
    <t>VMR POLYTECHNIC, WARANGAL URBAN, TELANGANA</t>
  </si>
  <si>
    <t>SR UNIVERSITY</t>
  </si>
  <si>
    <t>SR UNIVERSITY, WARANGAL URBAN, TELANGANA</t>
  </si>
  <si>
    <t>AutoCAD,MS Office,MS Project,Primavera,ETABS</t>
  </si>
  <si>
    <t>L&amp;T EduTech | Intern | Amaravathi, Andhra Pradesh | May 2026 | Jul 2026 | 9 Weeks | Campus Internship
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</si>
  <si>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</si>
  <si>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</si>
  <si>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VARUN</t>
  </si>
  <si>
    <t>UPPALURI</t>
  </si>
  <si>
    <t>Varun Raj Uppaluri</t>
  </si>
  <si>
    <t>varunrajuppaluri@gmail.com</t>
  </si>
  <si>
    <t>p25709039@student.nicmar.ac.in</t>
  </si>
  <si>
    <t>10-Aug-2004</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</si>
  <si>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</si>
  <si>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</si>
  <si>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</si>
  <si>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</si>
  <si>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</si>
  <si>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</si>
  <si>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</si>
  <si>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Bangalore Urban</t>
  </si>
  <si>
    <t>SRI SATYA SAI VIDYA VIHAR HIGH SCHOOL</t>
  </si>
  <si>
    <t>2008-Jun</t>
  </si>
  <si>
    <t>ST. PATRICK'S JUNIOR COLLEGE</t>
  </si>
  <si>
    <t>S J C INSTITUTE OF TECHNOLOGY</t>
  </si>
  <si>
    <t xml:space="preserve">AutoCAD, MS Office, Power BI, Revit, Microsoft Project, Primavera </t>
  </si>
  <si>
    <t>L&amp;T Construction | Summer Intern - Planning &amp; Project Management | Gorai 2, Borivali West, Mumbai, Maharashtra | May 2026 | Jul 2026 | 9 Weeks | Campus Internship
Indian Institute of Technology Dharwad (IIT Dharwad) | Summer Intern | Dharwad, Karnataka | May 2025 | Jun 2025 | 5 Weeks</t>
  </si>
  <si>
    <t>Construction Project Management
Business Communication</t>
  </si>
  <si>
    <t>P25709041</t>
  </si>
  <si>
    <t>VINESH</t>
  </si>
  <si>
    <t>Varun Vinesh Rathod</t>
  </si>
  <si>
    <t>vaunrathod@gmail.com</t>
  </si>
  <si>
    <t>p25709041@student.nicmar.ac.in</t>
  </si>
  <si>
    <t>14-Dec-2002</t>
  </si>
  <si>
    <t>English, Hindi and Gujrati</t>
  </si>
  <si>
    <t>O-ve</t>
  </si>
  <si>
    <t>9889 5720 7286</t>
  </si>
  <si>
    <t>JAGRUTI</t>
  </si>
  <si>
    <t>GOVT. JOB</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</si>
  <si>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</si>
  <si>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</si>
  <si>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</si>
  <si>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</si>
  <si>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</si>
  <si>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</si>
  <si>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</si>
  <si>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</si>
  <si>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</si>
  <si>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</si>
  <si>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</si>
  <si>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</si>
  <si>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</si>
  <si>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</si>
  <si>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</si>
  <si>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RETIRED HEAD MASTER</t>
  </si>
  <si>
    <t>JISHA KAYAKKAL CHANDROTH</t>
  </si>
  <si>
    <t>Sukrutham Vengaravayal P O Chirakkal Kannur</t>
  </si>
  <si>
    <t>Kannur</t>
  </si>
  <si>
    <t>KENDRIYA VIDYALAYA KELTRON NAGAR</t>
  </si>
  <si>
    <t>CENTRAL BOARD OF  SECONDARY EDUCATION , KERALA</t>
  </si>
  <si>
    <t>CENTRAL BOARD OF SECONDARY EDUCATION , KERALA</t>
  </si>
  <si>
    <t>APJ ABDUL KALAM TECHNOLOGICAL UNIVERSITY</t>
  </si>
  <si>
    <t>VIMAL JYOTHI ENGINEERING COLLEGE</t>
  </si>
  <si>
    <t>2024-Sep</t>
  </si>
  <si>
    <t>AutoCAD,MS Office,Primavera,STAAD Pro</t>
  </si>
  <si>
    <t>Larsen &amp; Toubro Limited | Intern | Kattupalli, Chennai | May 2026 | Jul 2026 | 9 Weeks | Campus Internship
AAVISHKAARA SCHOOL FOR APPLIED PROFESSIONAL TRAINING | SITE ENGINEERING TRAINEE | KOCHI | Sep 2022 | Sep 2022 | 0 Weeks</t>
  </si>
  <si>
    <t>P25709043</t>
  </si>
  <si>
    <t>SEENA</t>
  </si>
  <si>
    <t>BETH</t>
  </si>
  <si>
    <t>Seena Beth</t>
  </si>
  <si>
    <t>seenabeth01@gmail.com</t>
  </si>
  <si>
    <t>p25709043@student.nicmar.ac.in</t>
  </si>
  <si>
    <t>19-Jul-2002</t>
  </si>
  <si>
    <t>English,Hindi,Malayalam</t>
  </si>
  <si>
    <t>4353 4532 3028</t>
  </si>
  <si>
    <t>SPICER SOLOMON</t>
  </si>
  <si>
    <t>CHURCH PASTOR</t>
  </si>
  <si>
    <t>REETHA RANI J L</t>
  </si>
  <si>
    <t>RETIRED DEP. MANAGER OF KSFE</t>
  </si>
  <si>
    <t>Prarthana,JNRA-5A,Jubilee Nagar,Vattapara</t>
  </si>
  <si>
    <t>Thiruvananthapuram</t>
  </si>
  <si>
    <t>NIRMALA BHAVAN HIGHER SECONDARY SCHOOL ,KOWDIAR</t>
  </si>
  <si>
    <t>TRIVANDRUM,KERALA</t>
  </si>
  <si>
    <t>ST.GORETTIS HIGHER SECONDARY  SCHOOL,NALANCHIRA</t>
  </si>
  <si>
    <t>MAR BASELIOS COLLEGE OF ENGINEERING,NALANCHIRA</t>
  </si>
  <si>
    <t>AutoCAD,MS Office,MS Project,Primavera,staad pro</t>
  </si>
  <si>
    <t>L&amp;T Construction | Metro Rail Trackwork Intern | Koyambedu,Chennai | May 2026 | Jul 2026 | 9 Weeks | Campus Internship
Public Works Department | Intern | Trivandrum,Kerala | Oct 2023 | Oct 2023 | 1 Weeks</t>
  </si>
  <si>
    <t>P25709044</t>
  </si>
  <si>
    <t>ADISESH</t>
  </si>
  <si>
    <t>SAAYIN</t>
  </si>
  <si>
    <t>Adisesh Saayin S</t>
  </si>
  <si>
    <t>saayinadisesh@gmail.com</t>
  </si>
  <si>
    <t>p25709044@student.nicmar.ac.in</t>
  </si>
  <si>
    <t>19-Jan-2004</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</si>
  <si>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</si>
  <si>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</si>
  <si>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</si>
  <si>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</si>
  <si>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</si>
  <si>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</si>
  <si>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</si>
  <si>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</si>
  <si>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</si>
  <si>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CENTRAL BOARD OF SECONDARY EDUCATION DELHI</t>
  </si>
  <si>
    <t>CHINMAYA VIDYALAYA ATTUKAL, MANACAD, TRIVANDRUM, KL</t>
  </si>
  <si>
    <t>MAR BASELIOS COLLEGE OF ENGINEERING AND TECHNOLOGY</t>
  </si>
  <si>
    <t>AutoCAD,MS Office,Primavera,STAAD PRO</t>
  </si>
  <si>
    <t>L&amp;T GEOSTRUCTURE | Summer Intern | CHENNAI | May 2026 | Jul 2026 | 9 Weeks | Campus Internship</t>
  </si>
  <si>
    <t>P25709045</t>
  </si>
  <si>
    <t>BHARATH</t>
  </si>
  <si>
    <t>C A</t>
  </si>
  <si>
    <t>Bharath C A</t>
  </si>
  <si>
    <t>ca1389@srmist.edu.in</t>
  </si>
  <si>
    <t>p25709045@student.nicmar.ac.in</t>
  </si>
  <si>
    <t>01-Sep-2003</t>
  </si>
  <si>
    <t>English,Tamil,Hindi</t>
  </si>
  <si>
    <t>9933 8808 8339</t>
  </si>
  <si>
    <t>ARUN ARUMUGAM R</t>
  </si>
  <si>
    <t>MENAKA P</t>
  </si>
  <si>
    <t>3/270,C.V.A.HOUSE,CHINNIYAMPALAYAM(post),MODAKKURICHI(via),ERODE-638104,TAMIL NADU.</t>
  </si>
  <si>
    <t>Erode</t>
  </si>
  <si>
    <t>BHARATHI VIDYA BHAVAN MATRIC HR SEC SCHOOL</t>
  </si>
  <si>
    <t>STATE BOARD OF SCHOOL EXAMINATIONS,TAMIL NADU</t>
  </si>
  <si>
    <t>SRM INSTITUTE OF SCIENCE AND TECHNOLOGY,TAMIL NADU</t>
  </si>
  <si>
    <t>AutoCAD,STAAD PRO</t>
  </si>
  <si>
    <t>Larsen and Toubro | Intern | Tiruvallur, Tamil Nadu | May 2026 | Jul 2026 | 9 Weeks | Campus Internship
Lotus construction | civil intern | Erode, Tamil Nadu | Jun 2023 | Jun 2023 | 4 Weeks</t>
  </si>
  <si>
    <t>P25709046</t>
  </si>
  <si>
    <t>VASANTHA KUMAR</t>
  </si>
  <si>
    <t>M Vasantha Kumar</t>
  </si>
  <si>
    <t>m.vasantha2001@gmail.com</t>
  </si>
  <si>
    <t>p25709046@student.nicmar.ac.in</t>
  </si>
  <si>
    <t>26-Mar-2001</t>
  </si>
  <si>
    <t>english,tamil</t>
  </si>
  <si>
    <t>4675 0120 6576</t>
  </si>
  <si>
    <t>MURUGAN</t>
  </si>
  <si>
    <t>EX-SERVICE MAN</t>
  </si>
  <si>
    <t>M.RENUKA DEVI</t>
  </si>
  <si>
    <t>No 25 Kallar Street ,T Andipatti,vadipati Taluk ,madurai</t>
  </si>
  <si>
    <t>Madurai</t>
  </si>
  <si>
    <t>H NO 34/11E/2 ,MK STORE RATHI RAJAN NAGAR ,NGO,MOHAMMED SHA PURAM 4 TH STREET ,THIRUMANGALAM,MADURAI</t>
  </si>
  <si>
    <t>ADHYAPANA SCHOOL</t>
  </si>
  <si>
    <t>VELAMMAL VIDYALAYA VIRAGANOOR MADURAI</t>
  </si>
  <si>
    <t>KONGU ENGINEERING COLLEGE ERODE TAMILNAUDU</t>
  </si>
  <si>
    <t>Larsen &amp; Toubro Limited  | M.Tech Intern – Construction Technology and Management  | Greenways, Chennai, Tamil Nadu | May 2026 | Jul 2026 | 9 Weeks | Campus Internship</t>
  </si>
  <si>
    <t>P25709047</t>
  </si>
  <si>
    <t>RAJU</t>
  </si>
  <si>
    <t>RAM</t>
  </si>
  <si>
    <t>PUROHIT</t>
  </si>
  <si>
    <t>Raju Ram Purohit</t>
  </si>
  <si>
    <t>rajupurohitrudha2004@gmail.com</t>
  </si>
  <si>
    <t>p25709047@student.nicmar.ac.in</t>
  </si>
  <si>
    <t>05-Mar-2004</t>
  </si>
  <si>
    <t>English, Hindi, Marwadi</t>
  </si>
  <si>
    <t>6123 6828 0206</t>
  </si>
  <si>
    <t>MAGA RAM</t>
  </si>
  <si>
    <t>BUSINESSMAN</t>
  </si>
  <si>
    <t>SATI DEVI</t>
  </si>
  <si>
    <t>Daulatpur, Raniwara, Jalor Rajasthan</t>
  </si>
  <si>
    <t>Jalore</t>
  </si>
  <si>
    <t>Rajasthan</t>
  </si>
  <si>
    <t>SARVAYOG INTERNATIONAL SCHOOL</t>
  </si>
  <si>
    <t>RAJASTHAN</t>
  </si>
  <si>
    <t>FR. AGNEL POLYTECHNIC</t>
  </si>
  <si>
    <t>RAJASTHAN TECHNICAL UNIVERSITY</t>
  </si>
  <si>
    <t>GEETANJALI INSTITUTE OF TECHNICAL STUDIES, UDAIPUR, RAJASTHAN</t>
  </si>
  <si>
    <t>Larsen &amp; Toubro | Construction Management / Site Engineering Intern | Nagaur, Rajasthan | May 2026 | Jul 2026 | 9 Weeks | Campus Internship
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</si>
  <si>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</si>
  <si>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</si>
  <si>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t>
  </si>
  <si>
    <t>MADHUKAR</t>
  </si>
  <si>
    <t>DEORE</t>
  </si>
  <si>
    <t>Vivek Madhukar Deore</t>
  </si>
  <si>
    <t>vivekdeore8053@gmail.com</t>
  </si>
  <si>
    <t>p25709048@student.nicmar.ac.in</t>
  </si>
  <si>
    <t>21-Feb-2002</t>
  </si>
  <si>
    <t>ENGLISH, HINDI,MARATHI</t>
  </si>
  <si>
    <t>3696 5229 0359</t>
  </si>
  <si>
    <t>MADHUKAR DEORE</t>
  </si>
  <si>
    <t>LAND DEVELOPER &amp; REAL ESTATE</t>
  </si>
  <si>
    <t>KALPANA DEORE</t>
  </si>
  <si>
    <t>Flat No 10, Harimangal Apartment, Mahatma Nagar ,Nashik 422007</t>
  </si>
  <si>
    <t>FRAVASHI ACADEMY</t>
  </si>
  <si>
    <t>MAHARASHTRA STATE BOARD OF SECONDARY &amp; HIGHER SECONDARY EDUCATION, PUNE</t>
  </si>
  <si>
    <t>SANDIP FOUNDATION, NASHIK</t>
  </si>
  <si>
    <t>LOKNETE GOPINATHJI MUNDE INSTITUTE OF ENGINEERING EDUCATION &amp; RESEARCH, NASHIK</t>
  </si>
  <si>
    <t>P25709049</t>
  </si>
  <si>
    <t>ABHISHEK</t>
  </si>
  <si>
    <t>MANGALSING</t>
  </si>
  <si>
    <t>RAJPUT</t>
  </si>
  <si>
    <t>Abhishek Mangalsing Rajput</t>
  </si>
  <si>
    <t>abhishekrajput99177@gmail.com</t>
  </si>
  <si>
    <t>p25709049@student.nicmar.ac.in</t>
  </si>
  <si>
    <t>29-Sep-2003</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</si>
  <si>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</si>
  <si>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</si>
  <si>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</si>
  <si>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</si>
  <si>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</si>
  <si>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</si>
  <si>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</si>
  <si>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</si>
  <si>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</si>
  <si>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Office,Staadtpro,Revit3D,WaterGEMS,PowerBI,Primavera,MSP</t>
  </si>
  <si>
    <t>L&amp;T | Intern | Khavda , Gujarat | May 2026 | Jul 2026 | 9 Weeks | Campus Internship
Bagad Properties | Intern | Nashik | Jan 2025 | Apr 2025 | 15 Weeks</t>
  </si>
  <si>
    <t>P25709050</t>
  </si>
  <si>
    <t>DIVYANSHI</t>
  </si>
  <si>
    <t>CHAUHAN</t>
  </si>
  <si>
    <t>Divyanshi Chauhan</t>
  </si>
  <si>
    <t>divyanshi.chauhan0024@gmail.com</t>
  </si>
  <si>
    <t>p25709050@student.nicmar.ac.in</t>
  </si>
  <si>
    <t>08-Oct-2002</t>
  </si>
  <si>
    <t>ENGLISH, HINDI, MARATHI</t>
  </si>
  <si>
    <t>4853 2528 0374</t>
  </si>
  <si>
    <t>CHANDRADEEP SINGH CHAUHAN</t>
  </si>
  <si>
    <t>DOLLY CHAUHAN</t>
  </si>
  <si>
    <t>L.I.G.- 260 PADMANABHPUR, DURG (C.G.)</t>
  </si>
  <si>
    <t>Durg</t>
  </si>
  <si>
    <t>Chhattisgarh</t>
  </si>
  <si>
    <t>DELHI PUBLIC SCHOOL, DURG (C.G.)</t>
  </si>
  <si>
    <t>CHHATTISGARH SWAMI VIVEKANAND TECHNICAL UNIVERSITY</t>
  </si>
  <si>
    <t>BHILAI INSTITUTE OF TECHNOLOGY, DURG (C.G.)</t>
  </si>
  <si>
    <t>AutoCAD, Revit, Navisworks, BIM, Primavera P6, MS Project (MSP), MS Excel, MS Word, PowerPoint, Power BI</t>
  </si>
  <si>
    <t>Larsen &amp; Toubro (L&amp;T Construction) - Transportation Infrastructure IC | MUMBAI METRO LINE 4 TRACK PROJECT | THANE (WEST), MAHARASHTRA | May 2026 | Jul 2026 | 7 Weeks | Campus Internship
PUBLIC WORKS DEPARTMENT, DURG (C.G.) | ROAD CONSTRUCTION AND MAINTENANCE  | DURG, CHHATTISGARH | May 2024 | Jun 2024 | 3 Weeks
SAIL BHILAI STEEL PLANT | STEEL MANUFACTURING AND PRODUCTION  | BHILAI, CHHATTISGARH | Jul 2023 | Aug 2023 | 1 Weeks</t>
  </si>
  <si>
    <t>P25709051</t>
  </si>
  <si>
    <t>MERVIN</t>
  </si>
  <si>
    <t>MATHEW</t>
  </si>
  <si>
    <t>SHIBU</t>
  </si>
  <si>
    <t>Mervin Mathew Shibu</t>
  </si>
  <si>
    <t>mervinmathew9@gmail.com</t>
  </si>
  <si>
    <t>p25709051@student.nicmar.ac.in</t>
  </si>
  <si>
    <t>01-Jun-2002</t>
  </si>
  <si>
    <t>English, Malayalam, Hindi</t>
  </si>
  <si>
    <t>8547 0348 7827</t>
  </si>
  <si>
    <t>SHIBU MATHEW</t>
  </si>
  <si>
    <t>PRIEST</t>
  </si>
  <si>
    <t>JUBI SHIBU</t>
  </si>
  <si>
    <t>Padinjarapurayil (Hs), Kallooppara, Pathanamthitta</t>
  </si>
  <si>
    <t>Pathanamthitta</t>
  </si>
  <si>
    <t>THAPOVAN PUBLIC SCHOOL</t>
  </si>
  <si>
    <t>SAINTGITS COLLEGE OF ENGINEERING, KOTTAYAM, KERALA</t>
  </si>
  <si>
    <t>AutoCAD,MS Project,MS Excel,MS Powerpoint,Canva,Etabs</t>
  </si>
  <si>
    <t>Larsen &amp; Toubro Limited | INTERN |  Thirumayilai, Chennai | May 2026 | Jul 2026 | 9 Weeks | Campus Internship
PWD Vaikom | INTERN | VAIKOM, KERALA | Jul 2023 | Aug 2023 | 2 Weeks</t>
  </si>
  <si>
    <t>Construction Scheduling
Impacts of the Environment on Global Public Health
Climate Risk, Adaptation and Sustainable Development
Construction Equipment Maintenance &amp; Safety
Construction Project Management
Finance for Non-Financial Managers
Introduction to OSHA: Safety Standards and Compliance
Business Communication</t>
  </si>
  <si>
    <t>P25709052</t>
  </si>
  <si>
    <t>MAHAJAN</t>
  </si>
  <si>
    <t>SIDDHIVINAYAK</t>
  </si>
  <si>
    <t>DHANANJAY</t>
  </si>
  <si>
    <t>Mahajan Siddhivinayak Dhananjay</t>
  </si>
  <si>
    <t>siddhivinayakmahajan601@gmail.com</t>
  </si>
  <si>
    <t>p25709052@student.nicmar.ac.in</t>
  </si>
  <si>
    <t>01-Jul-2003</t>
  </si>
  <si>
    <t>SINGNING,PLAYING CRICKET,GYMING</t>
  </si>
  <si>
    <t>9105 3913 4231</t>
  </si>
  <si>
    <t>PRIVATE SERVICE</t>
  </si>
  <si>
    <t>APARNA</t>
  </si>
  <si>
    <t>TEACHER</t>
  </si>
  <si>
    <t>A/1102 Bldg No 36 Pantnagar Saphalya CHS, Near Sahakar Market, Pantnagar Ghatkopar East, Mumbai</t>
  </si>
  <si>
    <t>DOMINIC SAVIO VIDYALAYA</t>
  </si>
  <si>
    <t>MAHARASHTRA STATE BOARD OF SECONDARY AND HIGHER SECONDARY EDUCATION, PUNE, MAHARASHTRA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</si>
  <si>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</si>
  <si>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</si>
  <si>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</si>
  <si>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</si>
  <si>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</si>
  <si>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</si>
  <si>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JEEVAN</t>
  </si>
  <si>
    <t>GEORGE</t>
  </si>
  <si>
    <t>Jeevan George Manoj</t>
  </si>
  <si>
    <t>jeevangeorgemanoj@gmail.com</t>
  </si>
  <si>
    <t>p25709053@student.nicmar.ac.in</t>
  </si>
  <si>
    <t>02-Oct-1998</t>
  </si>
  <si>
    <t>9627 0145 8931</t>
  </si>
  <si>
    <t>MANOJ K GEORGE</t>
  </si>
  <si>
    <t>RINI MANOJ</t>
  </si>
  <si>
    <t>Kurikilottil House, Mangattu Kada Junction, Puthenpeedika, Omalloor P.o, Pathanamthitta.</t>
  </si>
  <si>
    <t>MARY MATHA PUBLIC SCHOOL</t>
  </si>
  <si>
    <t>AMAL JYOTHI COLLEGE OF ENGINEERING</t>
  </si>
  <si>
    <t>2017-Sep</t>
  </si>
  <si>
    <t>AutoCAD,MS Office,MS Project,REVIT</t>
  </si>
  <si>
    <t>Matha Constructions | Site Engineer | Pathanamthitta, Kerala. | Aug 2021 | Oct 2024 | 3 Years, 2 Months, 10 Days | 1.8</t>
  </si>
  <si>
    <t>38 month(s)</t>
  </si>
  <si>
    <t>L&amp;T Geostructure | Intern | Dolvi, Maharashtra. | May 2026 | Jul 2026 | 9 Weeks | Campus Internship</t>
  </si>
  <si>
    <t>P25709054</t>
  </si>
  <si>
    <t>PARUL</t>
  </si>
  <si>
    <t>SURENDRA</t>
  </si>
  <si>
    <t>GAJBHIYE</t>
  </si>
  <si>
    <t>Parul Surendra Gajbhiye</t>
  </si>
  <si>
    <t>parul.gajbhiyee@gmail.com</t>
  </si>
  <si>
    <t>p25709054@student.nicmar.ac.in</t>
  </si>
  <si>
    <t>08-Mar-2004</t>
  </si>
  <si>
    <t>5274 8288 8462</t>
  </si>
  <si>
    <t>SURENDRA GAJBHIYE</t>
  </si>
  <si>
    <t>PRADNYA GAJBHIYE</t>
  </si>
  <si>
    <t>E-196, 7th Floor, Raghunath Vihar, Sec-14, Kharghar, Navi Mumbai</t>
  </si>
  <si>
    <t>ALL SAINTS HIGH SCHOOL</t>
  </si>
  <si>
    <t>DELHI PUBLIC SCHOOL, NAVI MUMBAI</t>
  </si>
  <si>
    <t>MUKESH PATEL SCHOOL OF TECHNOLOGY MANAGEMENT AND ENGINEERING</t>
  </si>
  <si>
    <t>AutoCAD,Revit,STAAD.Pro,Primavera P6,MS Project,Power BI,GIS</t>
  </si>
  <si>
    <t>LnT Building and Factoires | Intern  | Navi Mumbai | May 2026 | Jul 2026 | 9 Weeks | Campus Internship
Shiv BuilCon | Intern | Vikhroli, Mumbai | Dec 2024 | Apr 2025 | 17 Weeks</t>
  </si>
  <si>
    <t xml:space="preserve">Al-Powered Enterprise Excellence Program
Business Communication
Climate Risk, Adaption and Sustainable Development 
Project Admin digiQCAcademy </t>
  </si>
  <si>
    <t>P25709055</t>
  </si>
  <si>
    <t>ANUSHKA</t>
  </si>
  <si>
    <t>BISHNOI</t>
  </si>
  <si>
    <t>Anushka Bishnoi</t>
  </si>
  <si>
    <t>bishnoianushka2929@gmail.com</t>
  </si>
  <si>
    <t>p25709055@student.nicmar.ac.in</t>
  </si>
  <si>
    <t>30-Jan-2002</t>
  </si>
  <si>
    <t>English, Hindi, Rajasthani, Punjabi, Haryanvi</t>
  </si>
  <si>
    <t>7191 5679 2020</t>
  </si>
  <si>
    <t>RAJENDER BISHNOI</t>
  </si>
  <si>
    <t>CONTROLLER OF EXAMINATION</t>
  </si>
  <si>
    <t>VIBHA</t>
  </si>
  <si>
    <t>House No. 28, Street No. 2, Ganpati Nagar , Sri Ganganagar</t>
  </si>
  <si>
    <t>Sri Ganganagar</t>
  </si>
  <si>
    <t>NOSEGAY PUBLIC SCHOOL, SRI GANGANAGAR</t>
  </si>
  <si>
    <t>CENTRAL BOARD OF SECONDARY EDUCATION, DELHI</t>
  </si>
  <si>
    <t>JINDAL PUBLIC SCHOOL, SRI GANGANAGAR</t>
  </si>
  <si>
    <t>Science (PCMB)</t>
  </si>
  <si>
    <t>M.B.M UNIVERSITY, JODHPUR</t>
  </si>
  <si>
    <t>AutoCAD,MS Office,QGIS,MS Project,Primavera,PowerBI</t>
  </si>
  <si>
    <t>Larsen &amp; Toubro | Intern | Noida, Uttar Pradesh | May 2026 | Jul 2026 | 9 Weeks | Campus Internship
NATIONAL HIGHWAY AUTHORITY OF INDIA | RING ROAD | JODHPUR | Jun 2024 | Jul 2024 | 6 Weeks
PWD CITY SUB DN.1, BIKANER | ROAD | BIKANER | Jun 2023 | Jul 2023 | 6 Weeks</t>
  </si>
  <si>
    <t>INDIA ROAD FEDERATION
Construction Project Management
Finance for Non-Financial Managers
Business Communication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</si>
  <si>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</si>
  <si>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</si>
  <si>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</si>
  <si>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</si>
  <si>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</si>
  <si>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</si>
  <si>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</si>
  <si>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</si>
  <si>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</si>
  <si>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</si>
  <si>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</si>
  <si>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</si>
  <si>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</si>
  <si>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</si>
  <si>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</si>
  <si>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</si>
  <si>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</si>
  <si>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</si>
  <si>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</si>
  <si>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Larsen &amp; Toubro Limited | Planning, Execution, Quality Assessment and Project Coordination of Elevated Road Construction for Mira Bhayander Dahisar Link Road (MDLRP) at Mumbai. | Mira- Bhayandar, Mumbai  | May 2026 | Jul 2026 | 9 Weeks | Campus Internship
NATIONAL HIGHWAY AUTHORITY OF INDIA (NHAI) | INTERN | DHARWAD-BELAGAVI | Jan 2025 | May 2025 | 17 Weeks
ASHOK M DESHPANDE ( HDMC CLASS 1 CONTRACTOR ) | INTERN  | MANAGUNDI VILLAGE DHARWAD DISTRICT | Jul 2024 | Aug 2024 | 4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</si>
  <si>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</si>
  <si>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</si>
  <si>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MAHESH</t>
  </si>
  <si>
    <t>PENDOR</t>
  </si>
  <si>
    <t>Mahesh Pendor</t>
  </si>
  <si>
    <t>bheempurmahesh@gmail.com</t>
  </si>
  <si>
    <t>p25709057@student.nicmar.ac.in</t>
  </si>
  <si>
    <t>20-May-2003</t>
  </si>
  <si>
    <t>English, Hindi, Telugu, Marathi, Gondi</t>
  </si>
  <si>
    <t>Travelling and Cultural exploration,Playing badminton,Learning new languages,Cooking and Gardening,Watching Talks and movies</t>
  </si>
  <si>
    <t>2389 4852 0770</t>
  </si>
  <si>
    <t>VISHWANATH</t>
  </si>
  <si>
    <t>YAMUNA</t>
  </si>
  <si>
    <t>7-118,BHEEMPUR, MDL:GUDIHATHNOOR, DIST:ADILABAD</t>
  </si>
  <si>
    <t>Adilabad</t>
  </si>
  <si>
    <t>HINJAWADI PHASE 2 RD, PHASE 1, HINJAWADI RAJIV GANDHI INFOTECH PARK, HINJAWADI, PUNE, PIMPRI-CHINCHWAD, MAHARASHTRA 411057</t>
  </si>
  <si>
    <t>PRAGNA SRI HIGH SCHOOL</t>
  </si>
  <si>
    <t>SR JUNIOR COLLEGE</t>
  </si>
  <si>
    <t>GURU NANAK INSTITUTIONS TECHNICAL CAMPUS</t>
  </si>
  <si>
    <t>2024-May</t>
  </si>
  <si>
    <t xml:space="preserve">Primavera , MS Project, Power BI, Autodesk Revit, MS Office </t>
  </si>
  <si>
    <t>LARSEN &amp; TOUBRO LIMITED (L&amp;T) | PROJECT MANAGEMENT INTERN |  Amaravati, Andhra Pradesh | May 2026 | Jul 2026 | 9 Weeks | Campus Internship
Fouzia Tech Training and Software Solutions | Intern | Guru Nanak Institutions Technical Campus (GNITC), Hyderabad, Telangana. | Jul 2023 | Aug 2023 | 1 Weeks</t>
  </si>
  <si>
    <t>NPTEL Online Certification
Coursera Certificate on Business Communication
Coursera Certificate on Project Management</t>
  </si>
  <si>
    <t>P25709058</t>
  </si>
  <si>
    <t>KADAM</t>
  </si>
  <si>
    <t>YASHRAJ</t>
  </si>
  <si>
    <t>SANJAY</t>
  </si>
  <si>
    <t>Kadam Yashraj Sanjay</t>
  </si>
  <si>
    <t>yashrajskadam5225@gmail.com</t>
  </si>
  <si>
    <t>p25709058@student.nicmar.ac.in</t>
  </si>
  <si>
    <t>10-Sep-2003</t>
  </si>
  <si>
    <t>Trekking,Cooking</t>
  </si>
  <si>
    <t>3642 4494 8452</t>
  </si>
  <si>
    <t>SANJAY KADAM</t>
  </si>
  <si>
    <t>VAISHALI KADAM</t>
  </si>
  <si>
    <t>Flat No. 1,Kadam Plaza,line No 3,Jawalkar Nagar, Shrushti Chowk,Pimple Gurav,Pune-61</t>
  </si>
  <si>
    <t>MODERN HIGH SCHOOL,GANESHKHIND,PUNE-16</t>
  </si>
  <si>
    <t>SECONDARY SCHOOL CERTIFICATE MAHARASHTRA</t>
  </si>
  <si>
    <t>DR.D.Y.PATIL ARTS,COMMERCE,SCIENCE COLLEGE,PIMPRI,PUNE-18</t>
  </si>
  <si>
    <t>HIGHER SECONDARY CERTIFICATE MAHARASHTRA</t>
  </si>
  <si>
    <t>DR.D.Y.PATIL INSTITUTE OF TECHNOLOGY, PIMPRI, PUNE-18</t>
  </si>
  <si>
    <t>2021-Jan</t>
  </si>
  <si>
    <t xml:space="preserve">AutoCAD, QGIS, MS Project, Primavera, Power BI, RevitArc </t>
  </si>
  <si>
    <t>Larsen &amp; Toubro Limited (L&amp;T) - Geostructure IC | Construction Management Intern | GPPL, Pipavav Port, Gujarat | May 2026 | Jul 2026 | 9 Weeks | Campus Internship
BCON CONSTROTECH PVT.LTD | Site Intern  | Dr.D.Y.Patil Hitech Hospital, Pimpri Pune | Dec 2023 | Jan 2024 | 4 Weeks</t>
  </si>
  <si>
    <t>Autocad Certification
Construction Project Management
Finance for Non-Financial Managers
Construction Equipment Maintenance &amp; Safety
Climate Risk, Adaptation and Sustainable Development
Business Communication Specialization
Constro Expo Certification
Geofest Volunteer Certification
Engineer's Day Celebration 2023 Poster Competition
District Level Baseball 
PCERF Membership Certificate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</si>
</sst>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9001_342791.jpg" TargetMode="External"/><Relationship Id="rId_hyperlink_2" Type="http://schemas.openxmlformats.org/officeDocument/2006/relationships/hyperlink" Target="https://nconnect.nicmar.ac.in/storage/profile/ProfilePhoto_P25709002_954762.jpg" TargetMode="External"/><Relationship Id="rId_hyperlink_3" Type="http://schemas.openxmlformats.org/officeDocument/2006/relationships/hyperlink" Target="https://nconnect.nicmar.ac.in/storage/profile/6a9e59d52ce0f.png" TargetMode="External"/><Relationship Id="rId_hyperlink_4" Type="http://schemas.openxmlformats.org/officeDocument/2006/relationships/hyperlink" Target="https://nconnect.nicmar.ac.in/storage/profile/ProfilePhoto_P25709005_417395.jpg" TargetMode="External"/><Relationship Id="rId_hyperlink_5" Type="http://schemas.openxmlformats.org/officeDocument/2006/relationships/hyperlink" Target="https://nconnect.nicmar.ac.in/storage/profile/ProfilePhoto_P25709006_287564.jpg" TargetMode="External"/><Relationship Id="rId_hyperlink_6" Type="http://schemas.openxmlformats.org/officeDocument/2006/relationships/hyperlink" Target="https://nconnect.nicmar.ac.in/storage/profile/ProfilePhoto_P25709007_681923.jpg" TargetMode="External"/><Relationship Id="rId_hyperlink_7" Type="http://schemas.openxmlformats.org/officeDocument/2006/relationships/hyperlink" Target="https://nconnect.nicmar.ac.in/storage/profile/ProfilePhoto_P25709008_523167.jpg" TargetMode="External"/><Relationship Id="rId_hyperlink_8" Type="http://schemas.openxmlformats.org/officeDocument/2006/relationships/hyperlink" Target="https://nconnect.nicmar.ac.in/storage/profile/ProfilePhoto_P25709009_319524.jpg" TargetMode="External"/><Relationship Id="rId_hyperlink_9" Type="http://schemas.openxmlformats.org/officeDocument/2006/relationships/hyperlink" Target="https://nconnect.nicmar.ac.in/storage/profile/ProfilePhoto_P25709010_172543.jpg" TargetMode="External"/><Relationship Id="rId_hyperlink_10" Type="http://schemas.openxmlformats.org/officeDocument/2006/relationships/hyperlink" Target="https://nconnect.nicmar.ac.in/storage/profile/ProfilePhoto_P25709012_847653.jpg" TargetMode="External"/><Relationship Id="rId_hyperlink_11" Type="http://schemas.openxmlformats.org/officeDocument/2006/relationships/hyperlink" Target="https://nconnect.nicmar.ac.in/storage/profile/ProfilePhoto_P25709013_852917.jpg" TargetMode="External"/><Relationship Id="rId_hyperlink_12" Type="http://schemas.openxmlformats.org/officeDocument/2006/relationships/hyperlink" Target="https://nconnect.nicmar.ac.in/storage/profile/ProfilePhoto_P25709014_531987.jpg" TargetMode="External"/><Relationship Id="rId_hyperlink_13" Type="http://schemas.openxmlformats.org/officeDocument/2006/relationships/hyperlink" Target="https://nconnect.nicmar.ac.in/storage/profile/ProfilePhoto_P25709015_264591.jpg" TargetMode="External"/><Relationship Id="rId_hyperlink_14" Type="http://schemas.openxmlformats.org/officeDocument/2006/relationships/hyperlink" Target="https://nconnect.nicmar.ac.in/storage/profile/ProfilePhoto_P25709016_473916.jpg" TargetMode="External"/><Relationship Id="rId_hyperlink_15" Type="http://schemas.openxmlformats.org/officeDocument/2006/relationships/hyperlink" Target="https://nconnect.nicmar.ac.in/storage/profile/ProfilePhoto_P25709017_237156.jpg" TargetMode="External"/><Relationship Id="rId_hyperlink_16" Type="http://schemas.openxmlformats.org/officeDocument/2006/relationships/hyperlink" Target="https://nconnect.nicmar.ac.in/storage/profile/ProfilePhoto_P25709018_461857.jpg" TargetMode="External"/><Relationship Id="rId_hyperlink_17" Type="http://schemas.openxmlformats.org/officeDocument/2006/relationships/hyperlink" Target="https://nconnect.nicmar.ac.in/storage/profile/ProfilePhoto_P25709019_986713.jpg" TargetMode="External"/><Relationship Id="rId_hyperlink_18" Type="http://schemas.openxmlformats.org/officeDocument/2006/relationships/hyperlink" Target="https://nconnect.nicmar.ac.in/storage/profile/ProfilePhoto_P25709020_183659.jpg" TargetMode="External"/><Relationship Id="rId_hyperlink_19" Type="http://schemas.openxmlformats.org/officeDocument/2006/relationships/hyperlink" Target="https://nconnect.nicmar.ac.in/storage/profile/ProfilePhoto_P25709021_821367.jpg" TargetMode="External"/><Relationship Id="rId_hyperlink_20" Type="http://schemas.openxmlformats.org/officeDocument/2006/relationships/hyperlink" Target="https://nconnect.nicmar.ac.in/storage/profile/ProfilePhoto_P25709022_892367.jpg" TargetMode="External"/><Relationship Id="rId_hyperlink_21" Type="http://schemas.openxmlformats.org/officeDocument/2006/relationships/hyperlink" Target="https://nconnect.nicmar.ac.in/storage/profile/ProfilePhoto_P25709023_316758.jpg" TargetMode="External"/><Relationship Id="rId_hyperlink_22" Type="http://schemas.openxmlformats.org/officeDocument/2006/relationships/hyperlink" Target="https://nconnect.nicmar.ac.in/storage/profile/ProfilePhoto_P25709024_938615.jpg" TargetMode="External"/><Relationship Id="rId_hyperlink_23" Type="http://schemas.openxmlformats.org/officeDocument/2006/relationships/hyperlink" Target="https://nconnect.nicmar.ac.in/storage/profile/ProfilePhoto_P25709025_158472.jpg" TargetMode="External"/><Relationship Id="rId_hyperlink_24" Type="http://schemas.openxmlformats.org/officeDocument/2006/relationships/hyperlink" Target="https://nconnect.nicmar.ac.in/storage/profile/ProfilePhoto_P25709026_328947.jpg" TargetMode="External"/><Relationship Id="rId_hyperlink_25" Type="http://schemas.openxmlformats.org/officeDocument/2006/relationships/hyperlink" Target="https://nconnect.nicmar.ac.in/storage/profile/ProfilePhoto_P25709027_248591.jpg" TargetMode="External"/><Relationship Id="rId_hyperlink_26" Type="http://schemas.openxmlformats.org/officeDocument/2006/relationships/hyperlink" Target="https://nconnect.nicmar.ac.in/storage/profile/ProfilePhoto_P25709028_672315.jpg" TargetMode="External"/><Relationship Id="rId_hyperlink_27" Type="http://schemas.openxmlformats.org/officeDocument/2006/relationships/hyperlink" Target="https://nconnect.nicmar.ac.in/storage/profile/ProfilePhoto_P25709029_692415.jpg" TargetMode="External"/><Relationship Id="rId_hyperlink_28" Type="http://schemas.openxmlformats.org/officeDocument/2006/relationships/hyperlink" Target="https://nconnect.nicmar.ac.in/storage/profile/6a91a847a0c60.png" TargetMode="External"/><Relationship Id="rId_hyperlink_29" Type="http://schemas.openxmlformats.org/officeDocument/2006/relationships/hyperlink" Target="https://nconnect.nicmar.ac.in/storage/profile/ProfilePhoto_P25709031_768124.jpg" TargetMode="External"/><Relationship Id="rId_hyperlink_30" Type="http://schemas.openxmlformats.org/officeDocument/2006/relationships/hyperlink" Target="https://nconnect.nicmar.ac.in/storage/profile/ProfilePhoto_P25709032_179346.jpg" TargetMode="External"/><Relationship Id="rId_hyperlink_31" Type="http://schemas.openxmlformats.org/officeDocument/2006/relationships/hyperlink" Target="https://nconnect.nicmar.ac.in/storage/profile/ProfilePhoto_P25709033_145237.jpg" TargetMode="External"/><Relationship Id="rId_hyperlink_32" Type="http://schemas.openxmlformats.org/officeDocument/2006/relationships/hyperlink" Target="https://nconnect.nicmar.ac.in/storage/profile/ProfilePhoto_P25709034_713268.jpg" TargetMode="External"/><Relationship Id="rId_hyperlink_33" Type="http://schemas.openxmlformats.org/officeDocument/2006/relationships/hyperlink" Target="https://nconnect.nicmar.ac.in/storage/profile/ProfilePhoto_P25709035_236748.jpg" TargetMode="External"/><Relationship Id="rId_hyperlink_34" Type="http://schemas.openxmlformats.org/officeDocument/2006/relationships/hyperlink" Target="https://nconnect.nicmar.ac.in/storage/profile/ProfilePhoto_P25709036_689372.jpg" TargetMode="External"/><Relationship Id="rId_hyperlink_35" Type="http://schemas.openxmlformats.org/officeDocument/2006/relationships/hyperlink" Target="https://nconnect.nicmar.ac.in/storage/profile/ProfilePhoto_P25709037_851924.jpg" TargetMode="External"/><Relationship Id="rId_hyperlink_36" Type="http://schemas.openxmlformats.org/officeDocument/2006/relationships/hyperlink" Target="https://nconnect.nicmar.ac.in/storage/profile/ProfilePhoto_P25709038_481736.jpg" TargetMode="External"/><Relationship Id="rId_hyperlink_37" Type="http://schemas.openxmlformats.org/officeDocument/2006/relationships/hyperlink" Target="https://nconnect.nicmar.ac.in/storage/profile/ProfilePhoto_P25709039_785649.jpg" TargetMode="External"/><Relationship Id="rId_hyperlink_38" Type="http://schemas.openxmlformats.org/officeDocument/2006/relationships/hyperlink" Target="https://nconnect.nicmar.ac.in/storage/profile/ProfilePhoto_P25709041_593467.jpg" TargetMode="External"/><Relationship Id="rId_hyperlink_39" Type="http://schemas.openxmlformats.org/officeDocument/2006/relationships/hyperlink" Target="https://nconnect.nicmar.ac.in/storage/profile/ProfilePhoto_P25709042_821537.jpg" TargetMode="External"/><Relationship Id="rId_hyperlink_40" Type="http://schemas.openxmlformats.org/officeDocument/2006/relationships/hyperlink" Target="https://nconnect.nicmar.ac.in/storage/profile/ProfilePhoto_P25709043_578941.jpg" TargetMode="External"/><Relationship Id="rId_hyperlink_41" Type="http://schemas.openxmlformats.org/officeDocument/2006/relationships/hyperlink" Target="https://nconnect.nicmar.ac.in/storage/profile/ProfilePhoto_P25709044_758396.jpg" TargetMode="External"/><Relationship Id="rId_hyperlink_42" Type="http://schemas.openxmlformats.org/officeDocument/2006/relationships/hyperlink" Target="https://nconnect.nicmar.ac.in/storage/profile/ProfilePhoto_P25709045_597318.jpg" TargetMode="External"/><Relationship Id="rId_hyperlink_43" Type="http://schemas.openxmlformats.org/officeDocument/2006/relationships/hyperlink" Target="https://nconnect.nicmar.ac.in/storage/profile/ProfilePhoto_P25709046_569812.jpg" TargetMode="External"/><Relationship Id="rId_hyperlink_44" Type="http://schemas.openxmlformats.org/officeDocument/2006/relationships/hyperlink" Target="https://nconnect.nicmar.ac.in/storage/profile/ProfilePhoto_P25709047_291457.jpg" TargetMode="External"/><Relationship Id="rId_hyperlink_45" Type="http://schemas.openxmlformats.org/officeDocument/2006/relationships/hyperlink" Target="https://nconnect.nicmar.ac.in/storage/profile/ProfilePhoto_P25709048_348927.jpg" TargetMode="External"/><Relationship Id="rId_hyperlink_46" Type="http://schemas.openxmlformats.org/officeDocument/2006/relationships/hyperlink" Target="https://nconnect.nicmar.ac.in/storage/profile/ProfilePhoto_P25709049_182359.jpg" TargetMode="External"/><Relationship Id="rId_hyperlink_47" Type="http://schemas.openxmlformats.org/officeDocument/2006/relationships/hyperlink" Target="https://nconnect.nicmar.ac.in/storage/profile/ProfilePhoto_P25709050_634128.jpg" TargetMode="External"/><Relationship Id="rId_hyperlink_48" Type="http://schemas.openxmlformats.org/officeDocument/2006/relationships/hyperlink" Target="https://nconnect.nicmar.ac.in/storage/profile/ProfilePhoto_P25709051_614723.jpg" TargetMode="External"/><Relationship Id="rId_hyperlink_49" Type="http://schemas.openxmlformats.org/officeDocument/2006/relationships/hyperlink" Target="https://nconnect.nicmar.ac.in/storage/profile/ProfilePhoto_P25709052_235417.jpg" TargetMode="External"/><Relationship Id="rId_hyperlink_50" Type="http://schemas.openxmlformats.org/officeDocument/2006/relationships/hyperlink" Target="https://nconnect.nicmar.ac.in/storage/profile/ProfilePhoto_P25709053_263159.jpg" TargetMode="External"/><Relationship Id="rId_hyperlink_51" Type="http://schemas.openxmlformats.org/officeDocument/2006/relationships/hyperlink" Target="https://nconnect.nicmar.ac.in/storage/profile/ProfilePhoto_P25709054_759186.jpg" TargetMode="External"/><Relationship Id="rId_hyperlink_52" Type="http://schemas.openxmlformats.org/officeDocument/2006/relationships/hyperlink" Target="https://nconnect.nicmar.ac.in/storage/profile/ProfilePhoto_P25709055_689172.jpg" TargetMode="External"/><Relationship Id="rId_hyperlink_53" Type="http://schemas.openxmlformats.org/officeDocument/2006/relationships/hyperlink" Target="https://nconnect.nicmar.ac.in/storage/profile/ProfilePhoto_P25709056_314698.jpg" TargetMode="External"/><Relationship Id="rId_hyperlink_54" Type="http://schemas.openxmlformats.org/officeDocument/2006/relationships/hyperlink" Target="https://nconnect.nicmar.ac.in/storage/profile/ProfilePhoto_P25709057_698172.jpg" TargetMode="External"/><Relationship Id="rId_hyperlink_55" Type="http://schemas.openxmlformats.org/officeDocument/2006/relationships/hyperlink" Target="https://nconnect.nicmar.ac.in/storage/profile/ProfilePhoto_P25709058_852146.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56"/>
  <sheetViews>
    <sheetView tabSelected="1" workbookViewId="0" showGridLines="true" showRowColHeaders="1">
      <pane ySplit="1" topLeftCell="A2" activePane="bottomLeft" state="frozen"/>
      <selection pane="bottomLeft" activeCell="BW2" sqref="BW2:BW56"/>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19.995" bestFit="true" customWidth="true" style="0"/>
    <col min="5" max="5" width="17.71" bestFit="true" customWidth="true" style="0"/>
    <col min="6" max="6" width="17.567" bestFit="true" customWidth="true" style="0"/>
    <col min="7" max="7" width="37.705" bestFit="true" customWidth="true" style="0"/>
    <col min="8" max="8" width="39.99"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4.13" bestFit="true" customWidth="true" style="0"/>
    <col min="15" max="15" width="181.527" bestFit="true" customWidth="true" style="0"/>
    <col min="16" max="16" width="17.71" bestFit="true" customWidth="true" style="0"/>
    <col min="17" max="17" width="20.281" bestFit="true" customWidth="true" style="0"/>
    <col min="18" max="18" width="35.277" bestFit="true" customWidth="true" style="0"/>
    <col min="19" max="19" width="20.281" bestFit="true" customWidth="true" style="0"/>
    <col min="20" max="20" width="44.703" bestFit="true" customWidth="true" style="0"/>
    <col min="21" max="21" width="34.135" bestFit="true" customWidth="true" style="0"/>
    <col min="22" max="22" width="20.281" bestFit="true" customWidth="true" style="0"/>
    <col min="23" max="23" width="34.135" bestFit="true" customWidth="true" style="0"/>
    <col min="24" max="24" width="160.389" bestFit="true" customWidth="true" style="0"/>
    <col min="25" max="25" width="22.28" bestFit="true" customWidth="true" style="0"/>
    <col min="26" max="26" width="17.567" bestFit="true" customWidth="true" style="0"/>
    <col min="27" max="27" width="160.389"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97.833" bestFit="true" customWidth="true" style="0"/>
    <col min="33" max="33" width="120.256"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17.828" bestFit="true" customWidth="true" style="0"/>
    <col min="39" max="39" width="120.256" bestFit="true" customWidth="true" style="0"/>
    <col min="40" max="40" width="17.567"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4.135" bestFit="true" customWidth="true" style="0"/>
    <col min="46" max="46" width="82.408"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83.694" bestFit="true" customWidth="true" style="0"/>
    <col min="52" max="52" width="130.825" bestFit="true" customWidth="true" style="0"/>
    <col min="53" max="53" width="37.705" bestFit="true" customWidth="true" style="0"/>
    <col min="54" max="54" width="25.42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49.678" bestFit="true" customWidth="true" style="0"/>
    <col min="68" max="68" width="194.524" bestFit="true" customWidth="true" style="0"/>
    <col min="69" max="69" width="24.28" bestFit="true" customWidth="true" style="0"/>
    <col min="70" max="70" width="311.353" bestFit="true" customWidth="true" style="0"/>
    <col min="71" max="71" width="19.138" bestFit="true" customWidth="true" style="0"/>
    <col min="72" max="72" width="288.929"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9499546681</v>
      </c>
      <c r="K2" s="1" t="s">
        <v>84</v>
      </c>
      <c r="L2" s="1" t="s">
        <v>85</v>
      </c>
      <c r="M2" s="1" t="s">
        <v>86</v>
      </c>
      <c r="N2" s="1" t="s">
        <v>87</v>
      </c>
      <c r="O2" s="1"/>
      <c r="P2" s="1" t="s">
        <v>88</v>
      </c>
      <c r="Q2" s="1" t="s">
        <v>89</v>
      </c>
      <c r="R2" s="1" t="s">
        <v>90</v>
      </c>
      <c r="S2" s="1">
        <v>7990285524</v>
      </c>
      <c r="T2" s="1" t="s">
        <v>91</v>
      </c>
      <c r="U2" s="1" t="s">
        <v>92</v>
      </c>
      <c r="V2" s="1">
        <v>7016629901</v>
      </c>
      <c r="W2" s="1" t="s">
        <v>93</v>
      </c>
      <c r="X2" s="1" t="s">
        <v>94</v>
      </c>
      <c r="Y2" s="1" t="s">
        <v>95</v>
      </c>
      <c r="Z2" s="1" t="s">
        <v>96</v>
      </c>
      <c r="AA2" s="1" t="s">
        <v>94</v>
      </c>
      <c r="AB2" s="1" t="s">
        <v>95</v>
      </c>
      <c r="AC2" s="1" t="s">
        <v>96</v>
      </c>
      <c r="AD2" s="1">
        <v>7.84</v>
      </c>
      <c r="AE2" s="1" t="s">
        <v>97</v>
      </c>
      <c r="AF2" s="1" t="s">
        <v>98</v>
      </c>
      <c r="AG2" s="1" t="s">
        <v>99</v>
      </c>
      <c r="AH2" s="1" t="s">
        <v>100</v>
      </c>
      <c r="AI2" s="1" t="s">
        <v>101</v>
      </c>
      <c r="AJ2" s="1">
        <v>72</v>
      </c>
      <c r="AK2" s="1"/>
      <c r="AL2" s="1" t="s">
        <v>98</v>
      </c>
      <c r="AM2" s="1" t="s">
        <v>99</v>
      </c>
      <c r="AN2" s="1"/>
      <c r="AO2" s="1" t="s">
        <v>102</v>
      </c>
      <c r="AP2" s="1" t="s">
        <v>103</v>
      </c>
      <c r="AQ2" s="1">
        <v>70.46</v>
      </c>
      <c r="AR2" s="1"/>
      <c r="AS2" s="1"/>
      <c r="AT2" s="1"/>
      <c r="AU2" s="1"/>
      <c r="AV2" s="1"/>
      <c r="AW2" s="1"/>
      <c r="AX2" s="1"/>
      <c r="AY2" s="1" t="s">
        <v>104</v>
      </c>
      <c r="AZ2" s="1" t="s">
        <v>105</v>
      </c>
      <c r="BA2" s="1"/>
      <c r="BB2" s="1"/>
      <c r="BC2" s="1" t="s">
        <v>106</v>
      </c>
      <c r="BD2" s="1" t="s">
        <v>107</v>
      </c>
      <c r="BE2" s="1">
        <v>73.1</v>
      </c>
      <c r="BF2" s="1"/>
      <c r="BG2" s="1"/>
      <c r="BH2" s="1"/>
      <c r="BI2" s="1"/>
      <c r="BJ2" s="1"/>
      <c r="BK2" s="1"/>
      <c r="BL2" s="1"/>
      <c r="BM2" s="1"/>
      <c r="BN2" s="1"/>
      <c r="BO2" s="1" t="s">
        <v>108</v>
      </c>
      <c r="BP2" s="1"/>
      <c r="BQ2" s="1"/>
      <c r="BR2" s="1" t="s">
        <v>109</v>
      </c>
      <c r="BS2" s="1">
        <v>24</v>
      </c>
      <c r="BT2" s="1" t="s">
        <v>110</v>
      </c>
      <c r="BU2" s="1" t="str">
        <f>HYPERLINK("https://nconnect.nicmar.ac.in/storage/profile/ProfilePhoto_P25709001_342791.jpg","Download")</f>
        <v>0</v>
      </c>
      <c r="BV2" s="3"/>
      <c r="BW2" s="3"/>
    </row>
    <row r="3" spans="1:75">
      <c r="A3" s="1" t="s">
        <v>75</v>
      </c>
      <c r="B3" s="1" t="s">
        <v>76</v>
      </c>
      <c r="C3" s="1" t="s">
        <v>111</v>
      </c>
      <c r="D3" s="1" t="s">
        <v>112</v>
      </c>
      <c r="E3" s="1" t="s">
        <v>113</v>
      </c>
      <c r="F3" s="1" t="s">
        <v>114</v>
      </c>
      <c r="G3" s="1" t="s">
        <v>115</v>
      </c>
      <c r="H3" s="1" t="s">
        <v>116</v>
      </c>
      <c r="I3" s="1" t="s">
        <v>117</v>
      </c>
      <c r="J3" s="1">
        <v>9324779908</v>
      </c>
      <c r="K3" s="1" t="s">
        <v>84</v>
      </c>
      <c r="L3" s="1" t="s">
        <v>118</v>
      </c>
      <c r="M3" s="1" t="s">
        <v>86</v>
      </c>
      <c r="N3" s="1" t="s">
        <v>119</v>
      </c>
      <c r="O3" s="1" t="s">
        <v>120</v>
      </c>
      <c r="P3" s="1" t="s">
        <v>88</v>
      </c>
      <c r="Q3" s="1" t="s">
        <v>121</v>
      </c>
      <c r="R3" s="1" t="s">
        <v>113</v>
      </c>
      <c r="S3" s="1">
        <v>7977081296</v>
      </c>
      <c r="T3" s="1" t="s">
        <v>122</v>
      </c>
      <c r="U3" s="1" t="s">
        <v>123</v>
      </c>
      <c r="V3" s="1">
        <v>9757476911</v>
      </c>
      <c r="W3" s="1" t="s">
        <v>124</v>
      </c>
      <c r="X3" s="1" t="s">
        <v>125</v>
      </c>
      <c r="Y3" s="1" t="s">
        <v>126</v>
      </c>
      <c r="Z3" s="1" t="s">
        <v>127</v>
      </c>
      <c r="AA3" s="1" t="s">
        <v>125</v>
      </c>
      <c r="AB3" s="1" t="s">
        <v>126</v>
      </c>
      <c r="AC3" s="1" t="s">
        <v>127</v>
      </c>
      <c r="AD3" s="1">
        <v>9.05</v>
      </c>
      <c r="AE3" s="1" t="s">
        <v>97</v>
      </c>
      <c r="AF3" s="1" t="s">
        <v>128</v>
      </c>
      <c r="AG3" s="1" t="s">
        <v>129</v>
      </c>
      <c r="AH3" s="1" t="s">
        <v>130</v>
      </c>
      <c r="AI3" s="1" t="s">
        <v>131</v>
      </c>
      <c r="AJ3" s="1">
        <v>76.57</v>
      </c>
      <c r="AK3" s="1"/>
      <c r="AL3" s="1" t="s">
        <v>132</v>
      </c>
      <c r="AM3" s="1" t="s">
        <v>129</v>
      </c>
      <c r="AN3" s="1"/>
      <c r="AO3" s="1" t="s">
        <v>102</v>
      </c>
      <c r="AP3" s="1" t="s">
        <v>133</v>
      </c>
      <c r="AQ3" s="1">
        <v>85.5</v>
      </c>
      <c r="AR3" s="1"/>
      <c r="AS3" s="1"/>
      <c r="AT3" s="1"/>
      <c r="AU3" s="1"/>
      <c r="AV3" s="1"/>
      <c r="AW3" s="1"/>
      <c r="AX3" s="1"/>
      <c r="AY3" s="1" t="s">
        <v>134</v>
      </c>
      <c r="AZ3" s="1" t="s">
        <v>135</v>
      </c>
      <c r="BA3" s="1"/>
      <c r="BB3" s="1"/>
      <c r="BC3" s="1" t="s">
        <v>136</v>
      </c>
      <c r="BD3" s="1" t="s">
        <v>137</v>
      </c>
      <c r="BE3" s="1">
        <v>74.83</v>
      </c>
      <c r="BF3" s="1">
        <v>3.27</v>
      </c>
      <c r="BG3" s="1"/>
      <c r="BH3" s="1"/>
      <c r="BI3" s="1"/>
      <c r="BJ3" s="1"/>
      <c r="BK3" s="1"/>
      <c r="BL3" s="1"/>
      <c r="BM3" s="1"/>
      <c r="BN3" s="1"/>
      <c r="BO3" s="1" t="s">
        <v>138</v>
      </c>
      <c r="BP3" s="1"/>
      <c r="BQ3" s="1"/>
      <c r="BR3" s="1" t="s">
        <v>139</v>
      </c>
      <c r="BS3" s="1">
        <v>32</v>
      </c>
      <c r="BT3" s="1" t="s">
        <v>140</v>
      </c>
      <c r="BU3" s="1" t="str">
        <f>HYPERLINK("https://nconnect.nicmar.ac.in/storage/profile/ProfilePhoto_P25709002_954762.jpg","Download")</f>
        <v>0</v>
      </c>
      <c r="BV3" s="3"/>
      <c r="BW3" s="3"/>
    </row>
    <row r="4" spans="1:75">
      <c r="A4" s="1" t="s">
        <v>75</v>
      </c>
      <c r="B4" s="1" t="s">
        <v>76</v>
      </c>
      <c r="C4" s="1" t="s">
        <v>141</v>
      </c>
      <c r="D4" s="1" t="s">
        <v>142</v>
      </c>
      <c r="E4" s="1"/>
      <c r="F4" s="1" t="s">
        <v>143</v>
      </c>
      <c r="G4" s="1" t="s">
        <v>144</v>
      </c>
      <c r="H4" s="1" t="s">
        <v>145</v>
      </c>
      <c r="I4" s="1" t="s">
        <v>146</v>
      </c>
      <c r="J4" s="1">
        <v>8099555581</v>
      </c>
      <c r="K4" s="1" t="s">
        <v>147</v>
      </c>
      <c r="L4" s="1" t="s">
        <v>148</v>
      </c>
      <c r="M4" s="1" t="s">
        <v>86</v>
      </c>
      <c r="N4" s="1" t="s">
        <v>149</v>
      </c>
      <c r="O4" s="1" t="s">
        <v>150</v>
      </c>
      <c r="P4" s="1" t="s">
        <v>88</v>
      </c>
      <c r="Q4" s="1" t="s">
        <v>151</v>
      </c>
      <c r="R4" s="1" t="s">
        <v>152</v>
      </c>
      <c r="S4" s="1">
        <v>9666555581</v>
      </c>
      <c r="T4" s="1" t="s">
        <v>153</v>
      </c>
      <c r="U4" s="1" t="s">
        <v>154</v>
      </c>
      <c r="V4" s="1">
        <v>9395163289</v>
      </c>
      <c r="W4" s="1" t="s">
        <v>155</v>
      </c>
      <c r="X4" s="1" t="s">
        <v>156</v>
      </c>
      <c r="Y4" s="1" t="s">
        <v>157</v>
      </c>
      <c r="Z4" s="1" t="s">
        <v>158</v>
      </c>
      <c r="AA4" s="1" t="s">
        <v>156</v>
      </c>
      <c r="AB4" s="1" t="s">
        <v>157</v>
      </c>
      <c r="AC4" s="1" t="s">
        <v>158</v>
      </c>
      <c r="AD4" s="1">
        <v>9.03</v>
      </c>
      <c r="AE4" s="1" t="s">
        <v>97</v>
      </c>
      <c r="AF4" s="1" t="s">
        <v>159</v>
      </c>
      <c r="AG4" s="1" t="s">
        <v>160</v>
      </c>
      <c r="AH4" s="1" t="s">
        <v>161</v>
      </c>
      <c r="AI4" s="1" t="s">
        <v>130</v>
      </c>
      <c r="AJ4" s="1">
        <v>100</v>
      </c>
      <c r="AK4" s="1">
        <v>10</v>
      </c>
      <c r="AL4" s="1" t="s">
        <v>162</v>
      </c>
      <c r="AM4" s="1" t="s">
        <v>163</v>
      </c>
      <c r="AN4" s="1" t="s">
        <v>164</v>
      </c>
      <c r="AO4" s="1" t="s">
        <v>100</v>
      </c>
      <c r="AP4" s="1" t="s">
        <v>102</v>
      </c>
      <c r="AQ4" s="1">
        <v>97.1</v>
      </c>
      <c r="AR4" s="1"/>
      <c r="AS4" s="1"/>
      <c r="AT4" s="1"/>
      <c r="AU4" s="1"/>
      <c r="AV4" s="1"/>
      <c r="AW4" s="1"/>
      <c r="AX4" s="1"/>
      <c r="AY4" s="1" t="s">
        <v>165</v>
      </c>
      <c r="AZ4" s="1" t="s">
        <v>166</v>
      </c>
      <c r="BA4" s="1" t="s">
        <v>167</v>
      </c>
      <c r="BB4" s="1" t="s">
        <v>168</v>
      </c>
      <c r="BC4" s="1" t="s">
        <v>169</v>
      </c>
      <c r="BD4" s="1" t="s">
        <v>170</v>
      </c>
      <c r="BE4" s="1">
        <v>76.4</v>
      </c>
      <c r="BF4" s="1">
        <v>8.14</v>
      </c>
      <c r="BG4" s="1"/>
      <c r="BH4" s="1"/>
      <c r="BI4" s="1"/>
      <c r="BJ4" s="1"/>
      <c r="BK4" s="1"/>
      <c r="BL4" s="1"/>
      <c r="BM4" s="1"/>
      <c r="BN4" s="1"/>
      <c r="BO4" s="1" t="s">
        <v>171</v>
      </c>
      <c r="BP4" s="1" t="s">
        <v>172</v>
      </c>
      <c r="BQ4" s="1" t="s">
        <v>173</v>
      </c>
      <c r="BR4" s="1" t="s">
        <v>174</v>
      </c>
      <c r="BS4" s="1">
        <v>18</v>
      </c>
      <c r="BT4" s="1" t="s">
        <v>175</v>
      </c>
      <c r="BU4" s="1" t="str">
        <f>HYPERLINK("https://nconnect.nicmar.ac.in/storage/profile/6a9e59d52ce0f.png","Download")</f>
        <v>0</v>
      </c>
      <c r="BV4" s="3"/>
      <c r="BW4" s="3"/>
    </row>
    <row r="5" spans="1:75">
      <c r="A5" s="1" t="s">
        <v>75</v>
      </c>
      <c r="B5" s="1" t="s">
        <v>76</v>
      </c>
      <c r="C5" s="1" t="s">
        <v>176</v>
      </c>
      <c r="D5" s="1" t="s">
        <v>177</v>
      </c>
      <c r="E5" s="1" t="s">
        <v>178</v>
      </c>
      <c r="F5" s="1" t="s">
        <v>179</v>
      </c>
      <c r="G5" s="1" t="s">
        <v>180</v>
      </c>
      <c r="H5" s="1" t="s">
        <v>181</v>
      </c>
      <c r="I5" s="1" t="s">
        <v>182</v>
      </c>
      <c r="J5" s="1">
        <v>7620912422</v>
      </c>
      <c r="K5" s="1" t="s">
        <v>84</v>
      </c>
      <c r="L5" s="1" t="s">
        <v>183</v>
      </c>
      <c r="M5" s="1" t="s">
        <v>86</v>
      </c>
      <c r="N5" s="1" t="s">
        <v>184</v>
      </c>
      <c r="O5" s="1"/>
      <c r="P5" s="1" t="s">
        <v>185</v>
      </c>
      <c r="Q5" s="1" t="s">
        <v>186</v>
      </c>
      <c r="R5" s="1" t="s">
        <v>179</v>
      </c>
      <c r="S5" s="1">
        <v>9987236702</v>
      </c>
      <c r="T5" s="1" t="s">
        <v>187</v>
      </c>
      <c r="U5" s="1" t="s">
        <v>188</v>
      </c>
      <c r="V5" s="1">
        <v>9324396022</v>
      </c>
      <c r="W5" s="1" t="s">
        <v>124</v>
      </c>
      <c r="X5" s="1" t="s">
        <v>189</v>
      </c>
      <c r="Y5" s="1" t="s">
        <v>190</v>
      </c>
      <c r="Z5" s="1" t="s">
        <v>127</v>
      </c>
      <c r="AA5" s="1" t="s">
        <v>189</v>
      </c>
      <c r="AB5" s="1" t="s">
        <v>190</v>
      </c>
      <c r="AC5" s="1" t="s">
        <v>127</v>
      </c>
      <c r="AD5" s="1">
        <v>8.11</v>
      </c>
      <c r="AE5" s="1" t="s">
        <v>97</v>
      </c>
      <c r="AF5" s="1" t="s">
        <v>191</v>
      </c>
      <c r="AG5" s="1" t="s">
        <v>192</v>
      </c>
      <c r="AH5" s="1" t="s">
        <v>193</v>
      </c>
      <c r="AI5" s="1" t="s">
        <v>194</v>
      </c>
      <c r="AJ5" s="1">
        <v>73.2</v>
      </c>
      <c r="AK5" s="1"/>
      <c r="AL5" s="1" t="s">
        <v>195</v>
      </c>
      <c r="AM5" s="1" t="s">
        <v>192</v>
      </c>
      <c r="AN5" s="1"/>
      <c r="AO5" s="1" t="s">
        <v>196</v>
      </c>
      <c r="AP5" s="1" t="s">
        <v>197</v>
      </c>
      <c r="AQ5" s="1">
        <v>75.69</v>
      </c>
      <c r="AR5" s="1"/>
      <c r="AS5" s="1"/>
      <c r="AT5" s="1"/>
      <c r="AU5" s="1"/>
      <c r="AV5" s="1"/>
      <c r="AW5" s="1"/>
      <c r="AX5" s="1"/>
      <c r="AY5" s="1" t="s">
        <v>198</v>
      </c>
      <c r="AZ5" s="1" t="s">
        <v>199</v>
      </c>
      <c r="BA5" s="1"/>
      <c r="BB5" s="1"/>
      <c r="BC5" s="1" t="s">
        <v>200</v>
      </c>
      <c r="BD5" s="1" t="s">
        <v>201</v>
      </c>
      <c r="BE5" s="1">
        <v>72.06</v>
      </c>
      <c r="BF5" s="1">
        <v>8.04</v>
      </c>
      <c r="BG5" s="1"/>
      <c r="BH5" s="1"/>
      <c r="BI5" s="1"/>
      <c r="BJ5" s="1"/>
      <c r="BK5" s="1"/>
      <c r="BL5" s="1"/>
      <c r="BM5" s="1"/>
      <c r="BN5" s="1"/>
      <c r="BO5" s="1" t="s">
        <v>202</v>
      </c>
      <c r="BP5" s="1" t="s">
        <v>203</v>
      </c>
      <c r="BQ5" s="1" t="s">
        <v>204</v>
      </c>
      <c r="BR5" s="1" t="s">
        <v>205</v>
      </c>
      <c r="BS5" s="1">
        <v>77</v>
      </c>
      <c r="BT5" s="1" t="s">
        <v>206</v>
      </c>
      <c r="BU5" s="1" t="str">
        <f>HYPERLINK("https://nconnect.nicmar.ac.in/storage/profile/ProfilePhoto_P25709005_417395.jpg","Download")</f>
        <v>0</v>
      </c>
      <c r="BV5" s="3"/>
      <c r="BW5" s="3"/>
    </row>
    <row r="6" spans="1:75">
      <c r="A6" s="1" t="s">
        <v>75</v>
      </c>
      <c r="B6" s="1" t="s">
        <v>76</v>
      </c>
      <c r="C6" s="1" t="s">
        <v>207</v>
      </c>
      <c r="D6" s="1" t="s">
        <v>208</v>
      </c>
      <c r="E6" s="1"/>
      <c r="F6" s="1" t="s">
        <v>209</v>
      </c>
      <c r="G6" s="1" t="s">
        <v>210</v>
      </c>
      <c r="H6" s="1" t="s">
        <v>211</v>
      </c>
      <c r="I6" s="1" t="s">
        <v>212</v>
      </c>
      <c r="J6" s="1">
        <v>8260617920</v>
      </c>
      <c r="K6" s="1" t="s">
        <v>84</v>
      </c>
      <c r="L6" s="1" t="s">
        <v>213</v>
      </c>
      <c r="M6" s="1" t="s">
        <v>86</v>
      </c>
      <c r="N6" s="1" t="s">
        <v>214</v>
      </c>
      <c r="O6" s="1"/>
      <c r="P6" s="1" t="s">
        <v>185</v>
      </c>
      <c r="Q6" s="1" t="s">
        <v>215</v>
      </c>
      <c r="R6" s="1" t="s">
        <v>216</v>
      </c>
      <c r="S6" s="1">
        <v>7978269089</v>
      </c>
      <c r="T6" s="1" t="s">
        <v>217</v>
      </c>
      <c r="U6" s="1" t="s">
        <v>218</v>
      </c>
      <c r="V6" s="1">
        <v>8249495426</v>
      </c>
      <c r="W6" s="1" t="s">
        <v>219</v>
      </c>
      <c r="X6" s="1" t="s">
        <v>220</v>
      </c>
      <c r="Y6" s="1" t="s">
        <v>221</v>
      </c>
      <c r="Z6" s="1" t="s">
        <v>222</v>
      </c>
      <c r="AA6" s="1" t="s">
        <v>220</v>
      </c>
      <c r="AB6" s="1" t="s">
        <v>221</v>
      </c>
      <c r="AC6" s="1" t="s">
        <v>222</v>
      </c>
      <c r="AD6" s="1" t="s">
        <v>97</v>
      </c>
      <c r="AE6" s="1" t="s">
        <v>97</v>
      </c>
      <c r="AF6" s="1" t="s">
        <v>223</v>
      </c>
      <c r="AG6" s="1" t="s">
        <v>224</v>
      </c>
      <c r="AH6" s="1" t="s">
        <v>225</v>
      </c>
      <c r="AI6" s="1" t="s">
        <v>131</v>
      </c>
      <c r="AJ6" s="1">
        <v>76.6</v>
      </c>
      <c r="AK6" s="1">
        <v>0</v>
      </c>
      <c r="AL6" s="1" t="s">
        <v>226</v>
      </c>
      <c r="AM6" s="1" t="s">
        <v>227</v>
      </c>
      <c r="AN6" s="1"/>
      <c r="AO6" s="1" t="s">
        <v>228</v>
      </c>
      <c r="AP6" s="1" t="s">
        <v>229</v>
      </c>
      <c r="AQ6" s="1">
        <v>83.5</v>
      </c>
      <c r="AR6" s="1"/>
      <c r="AS6" s="1"/>
      <c r="AT6" s="1"/>
      <c r="AU6" s="1"/>
      <c r="AV6" s="1"/>
      <c r="AW6" s="1"/>
      <c r="AX6" s="1"/>
      <c r="AY6" s="1" t="s">
        <v>230</v>
      </c>
      <c r="AZ6" s="1" t="s">
        <v>230</v>
      </c>
      <c r="BA6" s="1"/>
      <c r="BB6" s="1"/>
      <c r="BC6" s="1" t="s">
        <v>229</v>
      </c>
      <c r="BD6" s="1" t="s">
        <v>231</v>
      </c>
      <c r="BE6" s="1">
        <v>82.3</v>
      </c>
      <c r="BF6" s="1"/>
      <c r="BG6" s="1"/>
      <c r="BH6" s="1"/>
      <c r="BI6" s="1"/>
      <c r="BJ6" s="1"/>
      <c r="BK6" s="1"/>
      <c r="BL6" s="1"/>
      <c r="BM6" s="1"/>
      <c r="BN6" s="1"/>
      <c r="BO6" s="1" t="s">
        <v>232</v>
      </c>
      <c r="BP6" s="1"/>
      <c r="BQ6" s="1"/>
      <c r="BR6" s="1" t="s">
        <v>233</v>
      </c>
      <c r="BS6" s="1">
        <v>8</v>
      </c>
      <c r="BT6" s="1"/>
      <c r="BU6" s="1" t="str">
        <f>HYPERLINK("https://nconnect.nicmar.ac.in/storage/profile/ProfilePhoto_P25709006_287564.jpg","Download")</f>
        <v>0</v>
      </c>
      <c r="BV6" s="3"/>
      <c r="BW6" s="3"/>
    </row>
    <row r="7" spans="1:75">
      <c r="A7" s="1" t="s">
        <v>75</v>
      </c>
      <c r="B7" s="1" t="s">
        <v>76</v>
      </c>
      <c r="C7" s="1" t="s">
        <v>234</v>
      </c>
      <c r="D7" s="1" t="s">
        <v>235</v>
      </c>
      <c r="E7" s="1" t="s">
        <v>236</v>
      </c>
      <c r="F7" s="1" t="s">
        <v>237</v>
      </c>
      <c r="G7" s="1" t="s">
        <v>238</v>
      </c>
      <c r="H7" s="1" t="s">
        <v>239</v>
      </c>
      <c r="I7" s="1" t="s">
        <v>240</v>
      </c>
      <c r="J7" s="1">
        <v>9898594600</v>
      </c>
      <c r="K7" s="1" t="s">
        <v>147</v>
      </c>
      <c r="L7" s="1" t="s">
        <v>241</v>
      </c>
      <c r="M7" s="1" t="s">
        <v>86</v>
      </c>
      <c r="N7" s="1" t="s">
        <v>242</v>
      </c>
      <c r="O7" s="1" t="s">
        <v>243</v>
      </c>
      <c r="P7" s="1" t="s">
        <v>244</v>
      </c>
      <c r="Q7" s="1" t="s">
        <v>245</v>
      </c>
      <c r="R7" s="1" t="s">
        <v>236</v>
      </c>
      <c r="S7" s="1">
        <v>9898360765</v>
      </c>
      <c r="T7" s="1" t="s">
        <v>246</v>
      </c>
      <c r="U7" s="1" t="s">
        <v>247</v>
      </c>
      <c r="V7" s="1">
        <v>9898360765</v>
      </c>
      <c r="W7" s="1" t="s">
        <v>124</v>
      </c>
      <c r="X7" s="1" t="s">
        <v>248</v>
      </c>
      <c r="Y7" s="1" t="s">
        <v>249</v>
      </c>
      <c r="Z7" s="1" t="s">
        <v>96</v>
      </c>
      <c r="AA7" s="1" t="s">
        <v>250</v>
      </c>
      <c r="AB7" s="1" t="s">
        <v>251</v>
      </c>
      <c r="AC7" s="1" t="s">
        <v>127</v>
      </c>
      <c r="AD7" s="1">
        <v>9.18</v>
      </c>
      <c r="AE7" s="1" t="s">
        <v>97</v>
      </c>
      <c r="AF7" s="1" t="s">
        <v>252</v>
      </c>
      <c r="AG7" s="1" t="s">
        <v>253</v>
      </c>
      <c r="AH7" s="1" t="s">
        <v>254</v>
      </c>
      <c r="AI7" s="1" t="s">
        <v>255</v>
      </c>
      <c r="AJ7" s="1">
        <v>84</v>
      </c>
      <c r="AK7" s="1"/>
      <c r="AL7" s="1" t="s">
        <v>256</v>
      </c>
      <c r="AM7" s="1" t="s">
        <v>253</v>
      </c>
      <c r="AN7" s="1"/>
      <c r="AO7" s="1" t="s">
        <v>161</v>
      </c>
      <c r="AP7" s="1" t="s">
        <v>130</v>
      </c>
      <c r="AQ7" s="1">
        <v>70</v>
      </c>
      <c r="AR7" s="1"/>
      <c r="AS7" s="1"/>
      <c r="AT7" s="1"/>
      <c r="AU7" s="1"/>
      <c r="AV7" s="1"/>
      <c r="AW7" s="1"/>
      <c r="AX7" s="1"/>
      <c r="AY7" s="1" t="s">
        <v>257</v>
      </c>
      <c r="AZ7" s="1" t="s">
        <v>258</v>
      </c>
      <c r="BA7" s="1"/>
      <c r="BB7" s="1"/>
      <c r="BC7" s="1" t="s">
        <v>200</v>
      </c>
      <c r="BD7" s="1" t="s">
        <v>259</v>
      </c>
      <c r="BE7" s="1">
        <v>79.2</v>
      </c>
      <c r="BF7" s="1">
        <v>8.67</v>
      </c>
      <c r="BG7" s="1"/>
      <c r="BH7" s="1"/>
      <c r="BI7" s="1"/>
      <c r="BJ7" s="1"/>
      <c r="BK7" s="1"/>
      <c r="BL7" s="1"/>
      <c r="BM7" s="1"/>
      <c r="BN7" s="1"/>
      <c r="BO7" s="1" t="s">
        <v>260</v>
      </c>
      <c r="BP7" s="1" t="s">
        <v>261</v>
      </c>
      <c r="BQ7" s="1" t="s">
        <v>262</v>
      </c>
      <c r="BR7" s="1" t="s">
        <v>263</v>
      </c>
      <c r="BS7" s="1">
        <v>29</v>
      </c>
      <c r="BT7" s="1" t="s">
        <v>264</v>
      </c>
      <c r="BU7" s="1" t="str">
        <f>HYPERLINK("https://nconnect.nicmar.ac.in/storage/profile/ProfilePhoto_P25709007_681923.jpg","Download")</f>
        <v>0</v>
      </c>
      <c r="BV7" s="3"/>
      <c r="BW7" s="3"/>
    </row>
    <row r="8" spans="1:75">
      <c r="A8" s="1" t="s">
        <v>75</v>
      </c>
      <c r="B8" s="1" t="s">
        <v>76</v>
      </c>
      <c r="C8" s="1" t="s">
        <v>265</v>
      </c>
      <c r="D8" s="1" t="s">
        <v>266</v>
      </c>
      <c r="E8" s="1"/>
      <c r="F8" s="1" t="s">
        <v>267</v>
      </c>
      <c r="G8" s="1" t="s">
        <v>268</v>
      </c>
      <c r="H8" s="1" t="s">
        <v>269</v>
      </c>
      <c r="I8" s="1" t="s">
        <v>270</v>
      </c>
      <c r="J8" s="1">
        <v>7569049848</v>
      </c>
      <c r="K8" s="1" t="s">
        <v>84</v>
      </c>
      <c r="L8" s="1" t="s">
        <v>271</v>
      </c>
      <c r="M8" s="1" t="s">
        <v>86</v>
      </c>
      <c r="N8" s="1" t="s">
        <v>272</v>
      </c>
      <c r="O8" s="1"/>
      <c r="P8" s="1" t="s">
        <v>185</v>
      </c>
      <c r="Q8" s="1" t="s">
        <v>273</v>
      </c>
      <c r="R8" s="1" t="s">
        <v>274</v>
      </c>
      <c r="S8" s="1">
        <v>7893781569</v>
      </c>
      <c r="T8" s="1" t="s">
        <v>275</v>
      </c>
      <c r="U8" s="1" t="s">
        <v>276</v>
      </c>
      <c r="V8" s="1">
        <v>9392191569</v>
      </c>
      <c r="W8" s="1" t="s">
        <v>155</v>
      </c>
      <c r="X8" s="1" t="s">
        <v>277</v>
      </c>
      <c r="Y8" s="1" t="s">
        <v>278</v>
      </c>
      <c r="Z8" s="1" t="s">
        <v>279</v>
      </c>
      <c r="AA8" s="1" t="s">
        <v>277</v>
      </c>
      <c r="AB8" s="1" t="s">
        <v>278</v>
      </c>
      <c r="AC8" s="1" t="s">
        <v>279</v>
      </c>
      <c r="AD8" s="1">
        <v>9.37</v>
      </c>
      <c r="AE8" s="1" t="s">
        <v>97</v>
      </c>
      <c r="AF8" s="1" t="s">
        <v>280</v>
      </c>
      <c r="AG8" s="1" t="s">
        <v>281</v>
      </c>
      <c r="AH8" s="1" t="s">
        <v>100</v>
      </c>
      <c r="AI8" s="1" t="s">
        <v>101</v>
      </c>
      <c r="AJ8" s="1">
        <v>95</v>
      </c>
      <c r="AK8" s="1">
        <v>9.5</v>
      </c>
      <c r="AL8" s="1"/>
      <c r="AM8" s="1"/>
      <c r="AN8" s="1"/>
      <c r="AO8" s="1"/>
      <c r="AP8" s="1"/>
      <c r="AQ8" s="1"/>
      <c r="AR8" s="1"/>
      <c r="AS8" s="1" t="s">
        <v>282</v>
      </c>
      <c r="AT8" s="1" t="s">
        <v>283</v>
      </c>
      <c r="AU8" s="1" t="s">
        <v>131</v>
      </c>
      <c r="AV8" s="1" t="s">
        <v>284</v>
      </c>
      <c r="AW8" s="1">
        <v>84.98</v>
      </c>
      <c r="AX8" s="1"/>
      <c r="AY8" s="1" t="s">
        <v>285</v>
      </c>
      <c r="AZ8" s="1" t="s">
        <v>286</v>
      </c>
      <c r="BA8" s="1"/>
      <c r="BB8" s="1"/>
      <c r="BC8" s="1" t="s">
        <v>287</v>
      </c>
      <c r="BD8" s="1" t="s">
        <v>288</v>
      </c>
      <c r="BE8" s="1">
        <v>75.3</v>
      </c>
      <c r="BF8" s="1">
        <v>8.28</v>
      </c>
      <c r="BG8" s="1"/>
      <c r="BH8" s="1"/>
      <c r="BI8" s="1"/>
      <c r="BJ8" s="1"/>
      <c r="BK8" s="1"/>
      <c r="BL8" s="1"/>
      <c r="BM8" s="1"/>
      <c r="BN8" s="1"/>
      <c r="BO8" s="1" t="s">
        <v>289</v>
      </c>
      <c r="BP8" s="1"/>
      <c r="BQ8" s="1"/>
      <c r="BR8" s="1" t="s">
        <v>290</v>
      </c>
      <c r="BS8" s="1">
        <v>41</v>
      </c>
      <c r="BT8" s="1" t="s">
        <v>291</v>
      </c>
      <c r="BU8" s="1" t="str">
        <f>HYPERLINK("https://nconnect.nicmar.ac.in/storage/profile/ProfilePhoto_P25709008_523167.jpg","Download")</f>
        <v>0</v>
      </c>
      <c r="BV8" s="3"/>
      <c r="BW8" s="3"/>
    </row>
    <row r="9" spans="1:75">
      <c r="A9" s="1" t="s">
        <v>75</v>
      </c>
      <c r="B9" s="1" t="s">
        <v>76</v>
      </c>
      <c r="C9" s="1" t="s">
        <v>292</v>
      </c>
      <c r="D9" s="1" t="s">
        <v>293</v>
      </c>
      <c r="E9" s="1" t="s">
        <v>294</v>
      </c>
      <c r="F9" s="1" t="s">
        <v>295</v>
      </c>
      <c r="G9" s="1" t="s">
        <v>296</v>
      </c>
      <c r="H9" s="1" t="s">
        <v>297</v>
      </c>
      <c r="I9" s="1" t="s">
        <v>298</v>
      </c>
      <c r="J9" s="1">
        <v>7893973940</v>
      </c>
      <c r="K9" s="1" t="s">
        <v>84</v>
      </c>
      <c r="L9" s="1" t="s">
        <v>299</v>
      </c>
      <c r="M9" s="1" t="s">
        <v>86</v>
      </c>
      <c r="N9" s="1" t="s">
        <v>300</v>
      </c>
      <c r="O9" s="1"/>
      <c r="P9" s="1" t="s">
        <v>185</v>
      </c>
      <c r="Q9" s="1" t="s">
        <v>301</v>
      </c>
      <c r="R9" s="1" t="s">
        <v>302</v>
      </c>
      <c r="S9" s="1">
        <v>9676822020</v>
      </c>
      <c r="T9" s="1" t="s">
        <v>303</v>
      </c>
      <c r="U9" s="1" t="s">
        <v>304</v>
      </c>
      <c r="V9" s="1">
        <v>7013681489</v>
      </c>
      <c r="W9" s="1" t="s">
        <v>305</v>
      </c>
      <c r="X9" s="1" t="s">
        <v>306</v>
      </c>
      <c r="Y9" s="1" t="s">
        <v>307</v>
      </c>
      <c r="Z9" s="1" t="s">
        <v>158</v>
      </c>
      <c r="AA9" s="1" t="s">
        <v>306</v>
      </c>
      <c r="AB9" s="1" t="s">
        <v>307</v>
      </c>
      <c r="AC9" s="1" t="s">
        <v>158</v>
      </c>
      <c r="AD9" s="1">
        <v>8.13</v>
      </c>
      <c r="AE9" s="1" t="s">
        <v>97</v>
      </c>
      <c r="AF9" s="1" t="s">
        <v>308</v>
      </c>
      <c r="AG9" s="1" t="s">
        <v>309</v>
      </c>
      <c r="AH9" s="1" t="s">
        <v>196</v>
      </c>
      <c r="AI9" s="1" t="s">
        <v>197</v>
      </c>
      <c r="AJ9" s="1">
        <v>67.8</v>
      </c>
      <c r="AK9" s="1"/>
      <c r="AL9" s="1" t="s">
        <v>310</v>
      </c>
      <c r="AM9" s="1" t="s">
        <v>163</v>
      </c>
      <c r="AN9" s="1" t="s">
        <v>164</v>
      </c>
      <c r="AO9" s="1" t="s">
        <v>131</v>
      </c>
      <c r="AP9" s="1" t="s">
        <v>311</v>
      </c>
      <c r="AQ9" s="1">
        <v>95.1</v>
      </c>
      <c r="AR9" s="1"/>
      <c r="AS9" s="1"/>
      <c r="AT9" s="1"/>
      <c r="AU9" s="1"/>
      <c r="AV9" s="1"/>
      <c r="AW9" s="1"/>
      <c r="AX9" s="1"/>
      <c r="AY9" s="1" t="s">
        <v>312</v>
      </c>
      <c r="AZ9" s="1" t="s">
        <v>313</v>
      </c>
      <c r="BA9" s="1" t="s">
        <v>314</v>
      </c>
      <c r="BB9" s="1" t="s">
        <v>168</v>
      </c>
      <c r="BC9" s="1" t="s">
        <v>315</v>
      </c>
      <c r="BD9" s="1" t="s">
        <v>231</v>
      </c>
      <c r="BE9" s="1">
        <v>65.3</v>
      </c>
      <c r="BF9" s="1"/>
      <c r="BG9" s="1"/>
      <c r="BH9" s="1"/>
      <c r="BI9" s="1"/>
      <c r="BJ9" s="1"/>
      <c r="BK9" s="1"/>
      <c r="BL9" s="1"/>
      <c r="BM9" s="1"/>
      <c r="BN9" s="1"/>
      <c r="BO9" s="1" t="s">
        <v>316</v>
      </c>
      <c r="BP9" s="1"/>
      <c r="BQ9" s="1"/>
      <c r="BR9" s="1" t="s">
        <v>317</v>
      </c>
      <c r="BS9" s="1">
        <v>9</v>
      </c>
      <c r="BT9" s="1"/>
      <c r="BU9" s="1" t="str">
        <f>HYPERLINK("https://nconnect.nicmar.ac.in/storage/profile/ProfilePhoto_P25709009_319524.jpg","Download")</f>
        <v>0</v>
      </c>
      <c r="BV9" s="3"/>
      <c r="BW9" s="3"/>
    </row>
    <row r="10" spans="1:75">
      <c r="A10" s="1" t="s">
        <v>75</v>
      </c>
      <c r="B10" s="1" t="s">
        <v>76</v>
      </c>
      <c r="C10" s="1" t="s">
        <v>318</v>
      </c>
      <c r="D10" s="1" t="s">
        <v>319</v>
      </c>
      <c r="E10" s="1" t="s">
        <v>320</v>
      </c>
      <c r="F10" s="1" t="s">
        <v>295</v>
      </c>
      <c r="G10" s="1" t="s">
        <v>321</v>
      </c>
      <c r="H10" s="1" t="s">
        <v>322</v>
      </c>
      <c r="I10" s="1" t="s">
        <v>323</v>
      </c>
      <c r="J10" s="1">
        <v>9989145263</v>
      </c>
      <c r="K10" s="1" t="s">
        <v>84</v>
      </c>
      <c r="L10" s="1" t="s">
        <v>324</v>
      </c>
      <c r="M10" s="1" t="s">
        <v>86</v>
      </c>
      <c r="N10" s="1" t="s">
        <v>149</v>
      </c>
      <c r="O10" s="1"/>
      <c r="P10" s="1" t="s">
        <v>185</v>
      </c>
      <c r="Q10" s="1" t="s">
        <v>325</v>
      </c>
      <c r="R10" s="1" t="s">
        <v>326</v>
      </c>
      <c r="S10" s="1">
        <v>9849437373</v>
      </c>
      <c r="T10" s="1" t="s">
        <v>275</v>
      </c>
      <c r="U10" s="1" t="s">
        <v>327</v>
      </c>
      <c r="V10" s="1">
        <v>9849069522</v>
      </c>
      <c r="W10" s="1" t="s">
        <v>328</v>
      </c>
      <c r="X10" s="1" t="s">
        <v>329</v>
      </c>
      <c r="Y10" s="1" t="s">
        <v>157</v>
      </c>
      <c r="Z10" s="1" t="s">
        <v>158</v>
      </c>
      <c r="AA10" s="1" t="s">
        <v>330</v>
      </c>
      <c r="AB10" s="1" t="s">
        <v>307</v>
      </c>
      <c r="AC10" s="1" t="s">
        <v>158</v>
      </c>
      <c r="AD10" s="1">
        <v>8.89</v>
      </c>
      <c r="AE10" s="1" t="s">
        <v>97</v>
      </c>
      <c r="AF10" s="1" t="s">
        <v>331</v>
      </c>
      <c r="AG10" s="1" t="s">
        <v>332</v>
      </c>
      <c r="AH10" s="1" t="s">
        <v>100</v>
      </c>
      <c r="AI10" s="1" t="s">
        <v>131</v>
      </c>
      <c r="AJ10" s="1">
        <v>89.33</v>
      </c>
      <c r="AK10" s="1"/>
      <c r="AL10" s="1" t="s">
        <v>333</v>
      </c>
      <c r="AM10" s="1" t="s">
        <v>334</v>
      </c>
      <c r="AN10" s="1"/>
      <c r="AO10" s="1" t="s">
        <v>228</v>
      </c>
      <c r="AP10" s="1" t="s">
        <v>229</v>
      </c>
      <c r="AQ10" s="1">
        <v>95</v>
      </c>
      <c r="AR10" s="1"/>
      <c r="AS10" s="1"/>
      <c r="AT10" s="1"/>
      <c r="AU10" s="1"/>
      <c r="AV10" s="1"/>
      <c r="AW10" s="1"/>
      <c r="AX10" s="1"/>
      <c r="AY10" s="1" t="s">
        <v>335</v>
      </c>
      <c r="AZ10" s="1" t="s">
        <v>336</v>
      </c>
      <c r="BA10" s="1"/>
      <c r="BB10" s="1"/>
      <c r="BC10" s="1" t="s">
        <v>315</v>
      </c>
      <c r="BD10" s="1" t="s">
        <v>337</v>
      </c>
      <c r="BE10" s="1">
        <v>70.7</v>
      </c>
      <c r="BF10" s="1">
        <v>7.57</v>
      </c>
      <c r="BG10" s="1"/>
      <c r="BH10" s="1"/>
      <c r="BI10" s="1"/>
      <c r="BJ10" s="1"/>
      <c r="BK10" s="1"/>
      <c r="BL10" s="1"/>
      <c r="BM10" s="1"/>
      <c r="BN10" s="1"/>
      <c r="BO10" s="1" t="s">
        <v>338</v>
      </c>
      <c r="BP10" s="1"/>
      <c r="BQ10" s="1"/>
      <c r="BR10" s="1" t="s">
        <v>339</v>
      </c>
      <c r="BS10" s="1">
        <v>9</v>
      </c>
      <c r="BT10" s="1" t="s">
        <v>340</v>
      </c>
      <c r="BU10" s="1" t="str">
        <f>HYPERLINK("https://nconnect.nicmar.ac.in/storage/profile/ProfilePhoto_P25709010_172543.jpg","Download")</f>
        <v>0</v>
      </c>
      <c r="BV10" s="3"/>
      <c r="BW10" s="3"/>
    </row>
    <row r="11" spans="1:75">
      <c r="A11" s="1" t="s">
        <v>75</v>
      </c>
      <c r="B11" s="1" t="s">
        <v>76</v>
      </c>
      <c r="C11" s="1" t="s">
        <v>341</v>
      </c>
      <c r="D11" s="1" t="s">
        <v>342</v>
      </c>
      <c r="E11" s="1" t="s">
        <v>343</v>
      </c>
      <c r="F11" s="1" t="s">
        <v>344</v>
      </c>
      <c r="G11" s="1" t="s">
        <v>345</v>
      </c>
      <c r="H11" s="1" t="s">
        <v>346</v>
      </c>
      <c r="I11" s="1" t="s">
        <v>347</v>
      </c>
      <c r="J11" s="1">
        <v>7253068572</v>
      </c>
      <c r="K11" s="1" t="s">
        <v>84</v>
      </c>
      <c r="L11" s="1" t="s">
        <v>348</v>
      </c>
      <c r="M11" s="1" t="s">
        <v>86</v>
      </c>
      <c r="N11" s="1" t="s">
        <v>349</v>
      </c>
      <c r="O11" s="1"/>
      <c r="P11" s="1" t="s">
        <v>185</v>
      </c>
      <c r="Q11" s="1" t="s">
        <v>350</v>
      </c>
      <c r="R11" s="1" t="s">
        <v>351</v>
      </c>
      <c r="S11" s="1">
        <v>9450505651</v>
      </c>
      <c r="T11" s="1" t="s">
        <v>352</v>
      </c>
      <c r="U11" s="1" t="s">
        <v>353</v>
      </c>
      <c r="V11" s="1">
        <v>9410221548</v>
      </c>
      <c r="W11" s="1" t="s">
        <v>124</v>
      </c>
      <c r="X11" s="1" t="s">
        <v>354</v>
      </c>
      <c r="Y11" s="1" t="s">
        <v>355</v>
      </c>
      <c r="Z11" s="1" t="s">
        <v>356</v>
      </c>
      <c r="AA11" s="1" t="s">
        <v>354</v>
      </c>
      <c r="AB11" s="1" t="s">
        <v>355</v>
      </c>
      <c r="AC11" s="1" t="s">
        <v>356</v>
      </c>
      <c r="AD11" s="1">
        <v>8.95</v>
      </c>
      <c r="AE11" s="1" t="s">
        <v>97</v>
      </c>
      <c r="AF11" s="1" t="s">
        <v>357</v>
      </c>
      <c r="AG11" s="1" t="s">
        <v>358</v>
      </c>
      <c r="AH11" s="1" t="s">
        <v>359</v>
      </c>
      <c r="AI11" s="1" t="s">
        <v>360</v>
      </c>
      <c r="AJ11" s="1">
        <v>79.5</v>
      </c>
      <c r="AK11" s="1"/>
      <c r="AL11" s="1" t="s">
        <v>361</v>
      </c>
      <c r="AM11" s="1" t="s">
        <v>358</v>
      </c>
      <c r="AN11" s="1" t="s">
        <v>164</v>
      </c>
      <c r="AO11" s="1" t="s">
        <v>362</v>
      </c>
      <c r="AP11" s="1" t="s">
        <v>363</v>
      </c>
      <c r="AQ11" s="1">
        <v>87.2</v>
      </c>
      <c r="AR11" s="1"/>
      <c r="AS11" s="1"/>
      <c r="AT11" s="1"/>
      <c r="AU11" s="1"/>
      <c r="AV11" s="1"/>
      <c r="AW11" s="1"/>
      <c r="AX11" s="1"/>
      <c r="AY11" s="1" t="s">
        <v>364</v>
      </c>
      <c r="AZ11" s="1" t="s">
        <v>365</v>
      </c>
      <c r="BA11" s="1" t="s">
        <v>167</v>
      </c>
      <c r="BB11" s="1" t="s">
        <v>168</v>
      </c>
      <c r="BC11" s="1" t="s">
        <v>200</v>
      </c>
      <c r="BD11" s="1" t="s">
        <v>366</v>
      </c>
      <c r="BE11" s="1">
        <v>79.5</v>
      </c>
      <c r="BF11" s="1">
        <v>7.95</v>
      </c>
      <c r="BG11" s="1"/>
      <c r="BH11" s="1"/>
      <c r="BI11" s="1"/>
      <c r="BJ11" s="1"/>
      <c r="BK11" s="1"/>
      <c r="BL11" s="1"/>
      <c r="BM11" s="1"/>
      <c r="BN11" s="1"/>
      <c r="BO11" s="1" t="s">
        <v>367</v>
      </c>
      <c r="BP11" s="1"/>
      <c r="BQ11" s="1"/>
      <c r="BR11" s="1" t="s">
        <v>368</v>
      </c>
      <c r="BS11" s="1">
        <v>72</v>
      </c>
      <c r="BT11" s="1" t="s">
        <v>369</v>
      </c>
      <c r="BU11" s="1" t="str">
        <f>HYPERLINK("https://nconnect.nicmar.ac.in/storage/profile/ProfilePhoto_P25709012_847653.jpg","Download")</f>
        <v>0</v>
      </c>
      <c r="BV11" s="3"/>
      <c r="BW11" s="3"/>
    </row>
    <row r="12" spans="1:75">
      <c r="A12" s="1" t="s">
        <v>75</v>
      </c>
      <c r="B12" s="1" t="s">
        <v>76</v>
      </c>
      <c r="C12" s="1" t="s">
        <v>370</v>
      </c>
      <c r="D12" s="1" t="s">
        <v>371</v>
      </c>
      <c r="E12" s="1" t="s">
        <v>372</v>
      </c>
      <c r="F12" s="1" t="s">
        <v>373</v>
      </c>
      <c r="G12" s="1" t="s">
        <v>374</v>
      </c>
      <c r="H12" s="1" t="s">
        <v>375</v>
      </c>
      <c r="I12" s="1" t="s">
        <v>376</v>
      </c>
      <c r="J12" s="1">
        <v>8431082727</v>
      </c>
      <c r="K12" s="1" t="s">
        <v>147</v>
      </c>
      <c r="L12" s="1" t="s">
        <v>377</v>
      </c>
      <c r="M12" s="1" t="s">
        <v>86</v>
      </c>
      <c r="N12" s="1" t="s">
        <v>378</v>
      </c>
      <c r="O12" s="1"/>
      <c r="P12" s="1" t="s">
        <v>185</v>
      </c>
      <c r="Q12" s="1" t="s">
        <v>379</v>
      </c>
      <c r="R12" s="1" t="s">
        <v>380</v>
      </c>
      <c r="S12" s="1">
        <v>9916160024</v>
      </c>
      <c r="T12" s="1" t="s">
        <v>381</v>
      </c>
      <c r="U12" s="1" t="s">
        <v>382</v>
      </c>
      <c r="V12" s="1">
        <v>8951271520</v>
      </c>
      <c r="W12" s="1" t="s">
        <v>383</v>
      </c>
      <c r="X12" s="1" t="s">
        <v>384</v>
      </c>
      <c r="Y12" s="1" t="s">
        <v>385</v>
      </c>
      <c r="Z12" s="1" t="s">
        <v>386</v>
      </c>
      <c r="AA12" s="1" t="s">
        <v>384</v>
      </c>
      <c r="AB12" s="1" t="s">
        <v>385</v>
      </c>
      <c r="AC12" s="1" t="s">
        <v>386</v>
      </c>
      <c r="AD12" s="1">
        <v>8.13</v>
      </c>
      <c r="AE12" s="1" t="s">
        <v>97</v>
      </c>
      <c r="AF12" s="1" t="s">
        <v>387</v>
      </c>
      <c r="AG12" s="1" t="s">
        <v>388</v>
      </c>
      <c r="AH12" s="1" t="s">
        <v>130</v>
      </c>
      <c r="AI12" s="1" t="s">
        <v>131</v>
      </c>
      <c r="AJ12" s="1">
        <v>75.8</v>
      </c>
      <c r="AK12" s="1">
        <v>0</v>
      </c>
      <c r="AL12" s="1" t="s">
        <v>389</v>
      </c>
      <c r="AM12" s="1" t="s">
        <v>390</v>
      </c>
      <c r="AN12" s="1" t="s">
        <v>164</v>
      </c>
      <c r="AO12" s="1" t="s">
        <v>228</v>
      </c>
      <c r="AP12" s="1" t="s">
        <v>229</v>
      </c>
      <c r="AQ12" s="1">
        <v>79.3</v>
      </c>
      <c r="AR12" s="1">
        <v>0</v>
      </c>
      <c r="AS12" s="1"/>
      <c r="AT12" s="1"/>
      <c r="AU12" s="1"/>
      <c r="AV12" s="1"/>
      <c r="AW12" s="1"/>
      <c r="AX12" s="1"/>
      <c r="AY12" s="1" t="s">
        <v>391</v>
      </c>
      <c r="AZ12" s="1" t="s">
        <v>392</v>
      </c>
      <c r="BA12" s="1" t="s">
        <v>314</v>
      </c>
      <c r="BB12" s="1" t="s">
        <v>168</v>
      </c>
      <c r="BC12" s="1" t="s">
        <v>315</v>
      </c>
      <c r="BD12" s="1" t="s">
        <v>231</v>
      </c>
      <c r="BE12" s="1">
        <v>82.8</v>
      </c>
      <c r="BF12" s="1">
        <v>8.28</v>
      </c>
      <c r="BG12" s="1"/>
      <c r="BH12" s="1"/>
      <c r="BI12" s="1"/>
      <c r="BJ12" s="1"/>
      <c r="BK12" s="1"/>
      <c r="BL12" s="1"/>
      <c r="BM12" s="1"/>
      <c r="BN12" s="1"/>
      <c r="BO12" s="1" t="s">
        <v>393</v>
      </c>
      <c r="BP12" s="1"/>
      <c r="BQ12" s="1"/>
      <c r="BR12" s="1" t="s">
        <v>394</v>
      </c>
      <c r="BS12" s="1">
        <v>32</v>
      </c>
      <c r="BT12" s="1" t="s">
        <v>395</v>
      </c>
      <c r="BU12" s="1" t="str">
        <f>HYPERLINK("https://nconnect.nicmar.ac.in/storage/profile/ProfilePhoto_P25709013_852917.jpg","Download")</f>
        <v>0</v>
      </c>
      <c r="BV12" s="3"/>
      <c r="BW12" s="3"/>
    </row>
    <row r="13" spans="1:75">
      <c r="A13" s="1" t="s">
        <v>75</v>
      </c>
      <c r="B13" s="1" t="s">
        <v>76</v>
      </c>
      <c r="C13" s="1" t="s">
        <v>396</v>
      </c>
      <c r="D13" s="1" t="s">
        <v>397</v>
      </c>
      <c r="E13" s="1"/>
      <c r="F13" s="1" t="s">
        <v>372</v>
      </c>
      <c r="G13" s="1" t="s">
        <v>398</v>
      </c>
      <c r="H13" s="1" t="s">
        <v>399</v>
      </c>
      <c r="I13" s="1" t="s">
        <v>400</v>
      </c>
      <c r="J13" s="1">
        <v>9095278056</v>
      </c>
      <c r="K13" s="1" t="s">
        <v>84</v>
      </c>
      <c r="L13" s="1" t="s">
        <v>401</v>
      </c>
      <c r="M13" s="1" t="s">
        <v>86</v>
      </c>
      <c r="N13" s="1" t="s">
        <v>402</v>
      </c>
      <c r="O13" s="1"/>
      <c r="P13" s="1" t="s">
        <v>88</v>
      </c>
      <c r="Q13" s="1" t="s">
        <v>403</v>
      </c>
      <c r="R13" s="1" t="s">
        <v>404</v>
      </c>
      <c r="S13" s="1">
        <v>7904595186</v>
      </c>
      <c r="T13" s="1" t="s">
        <v>275</v>
      </c>
      <c r="U13" s="1" t="s">
        <v>405</v>
      </c>
      <c r="V13" s="1">
        <v>6381102370</v>
      </c>
      <c r="W13" s="1" t="s">
        <v>124</v>
      </c>
      <c r="X13" s="1" t="s">
        <v>406</v>
      </c>
      <c r="Y13" s="1" t="s">
        <v>407</v>
      </c>
      <c r="Z13" s="1" t="s">
        <v>408</v>
      </c>
      <c r="AA13" s="1" t="s">
        <v>406</v>
      </c>
      <c r="AB13" s="1" t="s">
        <v>407</v>
      </c>
      <c r="AC13" s="1" t="s">
        <v>408</v>
      </c>
      <c r="AD13" s="1">
        <v>8.37</v>
      </c>
      <c r="AE13" s="1" t="s">
        <v>97</v>
      </c>
      <c r="AF13" s="1" t="s">
        <v>409</v>
      </c>
      <c r="AG13" s="1" t="s">
        <v>410</v>
      </c>
      <c r="AH13" s="1" t="s">
        <v>100</v>
      </c>
      <c r="AI13" s="1" t="s">
        <v>101</v>
      </c>
      <c r="AJ13" s="1">
        <v>88.8</v>
      </c>
      <c r="AK13" s="1"/>
      <c r="AL13" s="1" t="s">
        <v>411</v>
      </c>
      <c r="AM13" s="1" t="s">
        <v>410</v>
      </c>
      <c r="AN13" s="1"/>
      <c r="AO13" s="1" t="s">
        <v>102</v>
      </c>
      <c r="AP13" s="1" t="s">
        <v>103</v>
      </c>
      <c r="AQ13" s="1">
        <v>87.92</v>
      </c>
      <c r="AR13" s="1"/>
      <c r="AS13" s="1"/>
      <c r="AT13" s="1"/>
      <c r="AU13" s="1"/>
      <c r="AV13" s="1"/>
      <c r="AW13" s="1"/>
      <c r="AX13" s="1"/>
      <c r="AY13" s="1" t="s">
        <v>412</v>
      </c>
      <c r="AZ13" s="1" t="s">
        <v>413</v>
      </c>
      <c r="BA13" s="1"/>
      <c r="BB13" s="1"/>
      <c r="BC13" s="1" t="s">
        <v>414</v>
      </c>
      <c r="BD13" s="1" t="s">
        <v>107</v>
      </c>
      <c r="BE13" s="1">
        <v>85.1</v>
      </c>
      <c r="BF13" s="1">
        <v>8.51</v>
      </c>
      <c r="BG13" s="1"/>
      <c r="BH13" s="1"/>
      <c r="BI13" s="1"/>
      <c r="BJ13" s="1"/>
      <c r="BK13" s="1"/>
      <c r="BL13" s="1"/>
      <c r="BM13" s="1"/>
      <c r="BN13" s="1"/>
      <c r="BO13" s="1" t="s">
        <v>415</v>
      </c>
      <c r="BP13" s="1"/>
      <c r="BQ13" s="1"/>
      <c r="BR13" s="1" t="s">
        <v>416</v>
      </c>
      <c r="BS13" s="1">
        <v>11</v>
      </c>
      <c r="BT13" s="1"/>
      <c r="BU13" s="1" t="str">
        <f>HYPERLINK("https://nconnect.nicmar.ac.in/storage/profile/ProfilePhoto_P25709014_531987.jpg","Download")</f>
        <v>0</v>
      </c>
      <c r="BV13" s="3"/>
      <c r="BW13" s="3"/>
    </row>
    <row r="14" spans="1:75">
      <c r="A14" s="1" t="s">
        <v>75</v>
      </c>
      <c r="B14" s="1" t="s">
        <v>76</v>
      </c>
      <c r="C14" s="1" t="s">
        <v>417</v>
      </c>
      <c r="D14" s="1" t="s">
        <v>418</v>
      </c>
      <c r="E14" s="1"/>
      <c r="F14" s="1" t="s">
        <v>419</v>
      </c>
      <c r="G14" s="1" t="s">
        <v>420</v>
      </c>
      <c r="H14" s="1" t="s">
        <v>421</v>
      </c>
      <c r="I14" s="1" t="s">
        <v>422</v>
      </c>
      <c r="J14" s="1">
        <v>8129654505</v>
      </c>
      <c r="K14" s="1" t="s">
        <v>84</v>
      </c>
      <c r="L14" s="1" t="s">
        <v>423</v>
      </c>
      <c r="M14" s="1" t="s">
        <v>86</v>
      </c>
      <c r="N14" s="1" t="s">
        <v>424</v>
      </c>
      <c r="O14" s="1"/>
      <c r="P14" s="1" t="s">
        <v>244</v>
      </c>
      <c r="Q14" s="1" t="s">
        <v>425</v>
      </c>
      <c r="R14" s="1" t="s">
        <v>426</v>
      </c>
      <c r="S14" s="1">
        <v>9605139716</v>
      </c>
      <c r="T14" s="1" t="s">
        <v>427</v>
      </c>
      <c r="U14" s="1" t="s">
        <v>428</v>
      </c>
      <c r="V14" s="1">
        <v>8078173405</v>
      </c>
      <c r="W14" s="1" t="s">
        <v>328</v>
      </c>
      <c r="X14" s="1" t="s">
        <v>429</v>
      </c>
      <c r="Y14" s="1" t="s">
        <v>430</v>
      </c>
      <c r="Z14" s="1" t="s">
        <v>431</v>
      </c>
      <c r="AA14" s="1" t="s">
        <v>429</v>
      </c>
      <c r="AB14" s="1" t="s">
        <v>430</v>
      </c>
      <c r="AC14" s="1" t="s">
        <v>431</v>
      </c>
      <c r="AD14" s="1">
        <v>7.47</v>
      </c>
      <c r="AE14" s="1" t="s">
        <v>97</v>
      </c>
      <c r="AF14" s="1" t="s">
        <v>432</v>
      </c>
      <c r="AG14" s="1" t="s">
        <v>309</v>
      </c>
      <c r="AH14" s="1" t="s">
        <v>433</v>
      </c>
      <c r="AI14" s="1" t="s">
        <v>161</v>
      </c>
      <c r="AJ14" s="1">
        <v>83.6</v>
      </c>
      <c r="AK14" s="1"/>
      <c r="AL14" s="1" t="s">
        <v>434</v>
      </c>
      <c r="AM14" s="1" t="s">
        <v>435</v>
      </c>
      <c r="AN14" s="1"/>
      <c r="AO14" s="1" t="s">
        <v>436</v>
      </c>
      <c r="AP14" s="1" t="s">
        <v>131</v>
      </c>
      <c r="AQ14" s="1">
        <v>75</v>
      </c>
      <c r="AR14" s="1"/>
      <c r="AS14" s="1"/>
      <c r="AT14" s="1"/>
      <c r="AU14" s="1"/>
      <c r="AV14" s="1"/>
      <c r="AW14" s="1"/>
      <c r="AX14" s="1"/>
      <c r="AY14" s="1" t="s">
        <v>437</v>
      </c>
      <c r="AZ14" s="1" t="s">
        <v>438</v>
      </c>
      <c r="BA14" s="1"/>
      <c r="BB14" s="1"/>
      <c r="BC14" s="1" t="s">
        <v>439</v>
      </c>
      <c r="BD14" s="1" t="s">
        <v>440</v>
      </c>
      <c r="BE14" s="1">
        <v>67.6</v>
      </c>
      <c r="BF14" s="1"/>
      <c r="BG14" s="1"/>
      <c r="BH14" s="1"/>
      <c r="BI14" s="1"/>
      <c r="BJ14" s="1"/>
      <c r="BK14" s="1"/>
      <c r="BL14" s="1"/>
      <c r="BM14" s="1"/>
      <c r="BN14" s="1"/>
      <c r="BO14" s="1" t="s">
        <v>441</v>
      </c>
      <c r="BP14" s="1"/>
      <c r="BQ14" s="1"/>
      <c r="BR14" s="1" t="s">
        <v>442</v>
      </c>
      <c r="BS14" s="1">
        <v>11</v>
      </c>
      <c r="BT14" s="1" t="s">
        <v>443</v>
      </c>
      <c r="BU14" s="1" t="str">
        <f>HYPERLINK("https://nconnect.nicmar.ac.in/storage/profile/ProfilePhoto_P25709015_264591.jpg","Download")</f>
        <v>0</v>
      </c>
      <c r="BV14" s="3"/>
      <c r="BW14" s="3"/>
    </row>
    <row r="15" spans="1:75">
      <c r="A15" s="1" t="s">
        <v>75</v>
      </c>
      <c r="B15" s="1" t="s">
        <v>76</v>
      </c>
      <c r="C15" s="1" t="s">
        <v>444</v>
      </c>
      <c r="D15" s="1" t="s">
        <v>445</v>
      </c>
      <c r="E15" s="1"/>
      <c r="F15" s="1" t="s">
        <v>446</v>
      </c>
      <c r="G15" s="1" t="s">
        <v>447</v>
      </c>
      <c r="H15" s="1" t="s">
        <v>448</v>
      </c>
      <c r="I15" s="1" t="s">
        <v>449</v>
      </c>
      <c r="J15" s="1">
        <v>9398497202</v>
      </c>
      <c r="K15" s="1" t="s">
        <v>84</v>
      </c>
      <c r="L15" s="1" t="s">
        <v>450</v>
      </c>
      <c r="M15" s="1" t="s">
        <v>86</v>
      </c>
      <c r="N15" s="1" t="s">
        <v>451</v>
      </c>
      <c r="O15" s="1"/>
      <c r="P15" s="1" t="s">
        <v>185</v>
      </c>
      <c r="Q15" s="1" t="s">
        <v>452</v>
      </c>
      <c r="R15" s="1" t="s">
        <v>453</v>
      </c>
      <c r="S15" s="1">
        <v>9885479346</v>
      </c>
      <c r="T15" s="1" t="s">
        <v>454</v>
      </c>
      <c r="U15" s="1" t="s">
        <v>455</v>
      </c>
      <c r="V15" s="1">
        <v>8074519522</v>
      </c>
      <c r="W15" s="1" t="s">
        <v>456</v>
      </c>
      <c r="X15" s="1" t="s">
        <v>457</v>
      </c>
      <c r="Y15" s="1" t="s">
        <v>307</v>
      </c>
      <c r="Z15" s="1" t="s">
        <v>158</v>
      </c>
      <c r="AA15" s="1" t="s">
        <v>457</v>
      </c>
      <c r="AB15" s="1" t="s">
        <v>307</v>
      </c>
      <c r="AC15" s="1" t="s">
        <v>158</v>
      </c>
      <c r="AD15" s="1">
        <v>8.92</v>
      </c>
      <c r="AE15" s="1" t="s">
        <v>97</v>
      </c>
      <c r="AF15" s="1" t="s">
        <v>308</v>
      </c>
      <c r="AG15" s="1" t="s">
        <v>458</v>
      </c>
      <c r="AH15" s="1" t="s">
        <v>130</v>
      </c>
      <c r="AI15" s="1" t="s">
        <v>131</v>
      </c>
      <c r="AJ15" s="1">
        <v>85</v>
      </c>
      <c r="AK15" s="1"/>
      <c r="AL15" s="1" t="s">
        <v>459</v>
      </c>
      <c r="AM15" s="1" t="s">
        <v>460</v>
      </c>
      <c r="AN15" s="1"/>
      <c r="AO15" s="1" t="s">
        <v>102</v>
      </c>
      <c r="AP15" s="1" t="s">
        <v>133</v>
      </c>
      <c r="AQ15" s="1">
        <v>86</v>
      </c>
      <c r="AR15" s="1"/>
      <c r="AS15" s="1"/>
      <c r="AT15" s="1"/>
      <c r="AU15" s="1"/>
      <c r="AV15" s="1"/>
      <c r="AW15" s="1"/>
      <c r="AX15" s="1"/>
      <c r="AY15" s="1" t="s">
        <v>461</v>
      </c>
      <c r="AZ15" s="1" t="s">
        <v>462</v>
      </c>
      <c r="BA15" s="1"/>
      <c r="BB15" s="1"/>
      <c r="BC15" s="1" t="s">
        <v>106</v>
      </c>
      <c r="BD15" s="1" t="s">
        <v>107</v>
      </c>
      <c r="BE15" s="1">
        <v>0</v>
      </c>
      <c r="BF15" s="1">
        <v>9.05</v>
      </c>
      <c r="BG15" s="1"/>
      <c r="BH15" s="1"/>
      <c r="BI15" s="1"/>
      <c r="BJ15" s="1"/>
      <c r="BK15" s="1"/>
      <c r="BL15" s="1"/>
      <c r="BM15" s="1"/>
      <c r="BN15" s="1"/>
      <c r="BO15" s="1" t="s">
        <v>463</v>
      </c>
      <c r="BP15" s="1"/>
      <c r="BQ15" s="1"/>
      <c r="BR15" s="1"/>
      <c r="BS15" s="1"/>
      <c r="BT15" s="1"/>
      <c r="BU15" s="1" t="str">
        <f>HYPERLINK("https://nconnect.nicmar.ac.in/storage/profile/ProfilePhoto_P25709016_473916.jpg","Download")</f>
        <v>0</v>
      </c>
      <c r="BV15" s="3"/>
      <c r="BW15" s="3"/>
    </row>
    <row r="16" spans="1:75">
      <c r="A16" s="1" t="s">
        <v>75</v>
      </c>
      <c r="B16" s="1" t="s">
        <v>76</v>
      </c>
      <c r="C16" s="1" t="s">
        <v>464</v>
      </c>
      <c r="D16" s="1" t="s">
        <v>465</v>
      </c>
      <c r="E16" s="1" t="s">
        <v>466</v>
      </c>
      <c r="F16" s="1" t="s">
        <v>467</v>
      </c>
      <c r="G16" s="1" t="s">
        <v>468</v>
      </c>
      <c r="H16" s="1" t="s">
        <v>469</v>
      </c>
      <c r="I16" s="1" t="s">
        <v>470</v>
      </c>
      <c r="J16" s="1">
        <v>8805559077</v>
      </c>
      <c r="K16" s="1" t="s">
        <v>84</v>
      </c>
      <c r="L16" s="1" t="s">
        <v>471</v>
      </c>
      <c r="M16" s="1" t="s">
        <v>86</v>
      </c>
      <c r="N16" s="1" t="s">
        <v>472</v>
      </c>
      <c r="O16" s="1"/>
      <c r="P16" s="1" t="s">
        <v>185</v>
      </c>
      <c r="Q16" s="1" t="s">
        <v>473</v>
      </c>
      <c r="R16" s="1" t="s">
        <v>466</v>
      </c>
      <c r="S16" s="1">
        <v>9422046633</v>
      </c>
      <c r="T16" s="1" t="s">
        <v>474</v>
      </c>
      <c r="U16" s="1" t="s">
        <v>475</v>
      </c>
      <c r="V16" s="1">
        <v>8805074777</v>
      </c>
      <c r="W16" s="1" t="s">
        <v>328</v>
      </c>
      <c r="X16" s="1" t="s">
        <v>476</v>
      </c>
      <c r="Y16" s="1" t="s">
        <v>477</v>
      </c>
      <c r="Z16" s="1" t="s">
        <v>127</v>
      </c>
      <c r="AA16" s="1" t="s">
        <v>476</v>
      </c>
      <c r="AB16" s="1" t="s">
        <v>477</v>
      </c>
      <c r="AC16" s="1" t="s">
        <v>127</v>
      </c>
      <c r="AD16" s="1">
        <v>8.18</v>
      </c>
      <c r="AE16" s="1" t="s">
        <v>97</v>
      </c>
      <c r="AF16" s="1" t="s">
        <v>478</v>
      </c>
      <c r="AG16" s="1" t="s">
        <v>479</v>
      </c>
      <c r="AH16" s="1" t="s">
        <v>200</v>
      </c>
      <c r="AI16" s="1" t="s">
        <v>131</v>
      </c>
      <c r="AJ16" s="1">
        <v>86.6</v>
      </c>
      <c r="AK16" s="1">
        <v>0</v>
      </c>
      <c r="AL16" s="1" t="s">
        <v>480</v>
      </c>
      <c r="AM16" s="1" t="s">
        <v>481</v>
      </c>
      <c r="AN16" s="1"/>
      <c r="AO16" s="1" t="s">
        <v>482</v>
      </c>
      <c r="AP16" s="1" t="s">
        <v>483</v>
      </c>
      <c r="AQ16" s="1">
        <v>94</v>
      </c>
      <c r="AR16" s="1">
        <v>0</v>
      </c>
      <c r="AS16" s="1"/>
      <c r="AT16" s="1"/>
      <c r="AU16" s="1"/>
      <c r="AV16" s="1"/>
      <c r="AW16" s="1"/>
      <c r="AX16" s="1"/>
      <c r="AY16" s="1" t="s">
        <v>484</v>
      </c>
      <c r="AZ16" s="1" t="s">
        <v>485</v>
      </c>
      <c r="BA16" s="1"/>
      <c r="BB16" s="1"/>
      <c r="BC16" s="1" t="s">
        <v>106</v>
      </c>
      <c r="BD16" s="1" t="s">
        <v>137</v>
      </c>
      <c r="BE16" s="1">
        <v>71.6</v>
      </c>
      <c r="BF16" s="1">
        <v>7.66</v>
      </c>
      <c r="BG16" s="1"/>
      <c r="BH16" s="1"/>
      <c r="BI16" s="1"/>
      <c r="BJ16" s="1"/>
      <c r="BK16" s="1"/>
      <c r="BL16" s="1"/>
      <c r="BM16" s="1"/>
      <c r="BN16" s="1"/>
      <c r="BO16" s="1" t="s">
        <v>486</v>
      </c>
      <c r="BP16" s="1"/>
      <c r="BQ16" s="1"/>
      <c r="BR16" s="1" t="s">
        <v>487</v>
      </c>
      <c r="BS16" s="1">
        <v>30</v>
      </c>
      <c r="BT16" s="1"/>
      <c r="BU16" s="1" t="str">
        <f>HYPERLINK("https://nconnect.nicmar.ac.in/storage/profile/ProfilePhoto_P25709017_237156.jpg","Download")</f>
        <v>0</v>
      </c>
      <c r="BV16" s="3"/>
      <c r="BW16" s="3"/>
    </row>
    <row r="17" spans="1:75">
      <c r="A17" s="1" t="s">
        <v>75</v>
      </c>
      <c r="B17" s="1" t="s">
        <v>76</v>
      </c>
      <c r="C17" s="1" t="s">
        <v>488</v>
      </c>
      <c r="D17" s="1" t="s">
        <v>489</v>
      </c>
      <c r="E17" s="1" t="s">
        <v>490</v>
      </c>
      <c r="F17" s="1" t="s">
        <v>491</v>
      </c>
      <c r="G17" s="1" t="s">
        <v>492</v>
      </c>
      <c r="H17" s="1" t="s">
        <v>493</v>
      </c>
      <c r="I17" s="1" t="s">
        <v>494</v>
      </c>
      <c r="J17" s="1">
        <v>8857814770</v>
      </c>
      <c r="K17" s="1" t="s">
        <v>84</v>
      </c>
      <c r="L17" s="1" t="s">
        <v>495</v>
      </c>
      <c r="M17" s="1" t="s">
        <v>86</v>
      </c>
      <c r="N17" s="1" t="s">
        <v>496</v>
      </c>
      <c r="O17" s="1" t="s">
        <v>497</v>
      </c>
      <c r="P17" s="1" t="s">
        <v>88</v>
      </c>
      <c r="Q17" s="1" t="s">
        <v>498</v>
      </c>
      <c r="R17" s="1" t="s">
        <v>490</v>
      </c>
      <c r="S17" s="1">
        <v>8275741145</v>
      </c>
      <c r="T17" s="1" t="s">
        <v>187</v>
      </c>
      <c r="U17" s="1" t="s">
        <v>499</v>
      </c>
      <c r="V17" s="1">
        <v>9272828595</v>
      </c>
      <c r="W17" s="1" t="s">
        <v>155</v>
      </c>
      <c r="X17" s="1" t="s">
        <v>500</v>
      </c>
      <c r="Y17" s="1" t="s">
        <v>501</v>
      </c>
      <c r="Z17" s="1" t="s">
        <v>127</v>
      </c>
      <c r="AA17" s="1" t="s">
        <v>500</v>
      </c>
      <c r="AB17" s="1" t="s">
        <v>501</v>
      </c>
      <c r="AC17" s="1" t="s">
        <v>127</v>
      </c>
      <c r="AD17" s="1" t="s">
        <v>97</v>
      </c>
      <c r="AE17" s="1" t="s">
        <v>97</v>
      </c>
      <c r="AF17" s="1" t="s">
        <v>502</v>
      </c>
      <c r="AG17" s="1" t="s">
        <v>503</v>
      </c>
      <c r="AH17" s="1" t="s">
        <v>161</v>
      </c>
      <c r="AI17" s="1" t="s">
        <v>225</v>
      </c>
      <c r="AJ17" s="1">
        <v>76.8</v>
      </c>
      <c r="AK17" s="1"/>
      <c r="AL17" s="1"/>
      <c r="AM17" s="1"/>
      <c r="AN17" s="1"/>
      <c r="AO17" s="1"/>
      <c r="AP17" s="1"/>
      <c r="AQ17" s="1"/>
      <c r="AR17" s="1"/>
      <c r="AS17" s="1" t="s">
        <v>282</v>
      </c>
      <c r="AT17" s="1" t="s">
        <v>504</v>
      </c>
      <c r="AU17" s="1" t="s">
        <v>100</v>
      </c>
      <c r="AV17" s="1" t="s">
        <v>106</v>
      </c>
      <c r="AW17" s="1">
        <v>89.47</v>
      </c>
      <c r="AX17" s="1"/>
      <c r="AY17" s="1" t="s">
        <v>505</v>
      </c>
      <c r="AZ17" s="1" t="s">
        <v>506</v>
      </c>
      <c r="BA17" s="1"/>
      <c r="BB17" s="1"/>
      <c r="BC17" s="1" t="s">
        <v>136</v>
      </c>
      <c r="BD17" s="1" t="s">
        <v>170</v>
      </c>
      <c r="BE17" s="1">
        <v>67</v>
      </c>
      <c r="BF17" s="1">
        <v>7.45</v>
      </c>
      <c r="BG17" s="1"/>
      <c r="BH17" s="1"/>
      <c r="BI17" s="1"/>
      <c r="BJ17" s="1"/>
      <c r="BK17" s="1"/>
      <c r="BL17" s="1"/>
      <c r="BM17" s="1"/>
      <c r="BN17" s="1"/>
      <c r="BO17" s="1" t="s">
        <v>232</v>
      </c>
      <c r="BP17" s="1"/>
      <c r="BQ17" s="1"/>
      <c r="BR17" s="1"/>
      <c r="BS17" s="1"/>
      <c r="BT17" s="1"/>
      <c r="BU17" s="1" t="str">
        <f>HYPERLINK("https://nconnect.nicmar.ac.in/storage/profile/ProfilePhoto_P25709018_461857.jpg","Download")</f>
        <v>0</v>
      </c>
      <c r="BV17" s="3"/>
      <c r="BW17" s="3"/>
    </row>
    <row r="18" spans="1:75">
      <c r="A18" s="1" t="s">
        <v>75</v>
      </c>
      <c r="B18" s="1" t="s">
        <v>76</v>
      </c>
      <c r="C18" s="1" t="s">
        <v>507</v>
      </c>
      <c r="D18" s="1" t="s">
        <v>508</v>
      </c>
      <c r="E18" s="1"/>
      <c r="F18" s="1" t="s">
        <v>509</v>
      </c>
      <c r="G18" s="1" t="s">
        <v>510</v>
      </c>
      <c r="H18" s="1" t="s">
        <v>511</v>
      </c>
      <c r="I18" s="1" t="s">
        <v>512</v>
      </c>
      <c r="J18" s="1">
        <v>7348949341</v>
      </c>
      <c r="K18" s="1" t="s">
        <v>84</v>
      </c>
      <c r="L18" s="1" t="s">
        <v>513</v>
      </c>
      <c r="M18" s="1" t="s">
        <v>86</v>
      </c>
      <c r="N18" s="1" t="s">
        <v>514</v>
      </c>
      <c r="O18" s="1"/>
      <c r="P18" s="1" t="s">
        <v>244</v>
      </c>
      <c r="Q18" s="1" t="s">
        <v>515</v>
      </c>
      <c r="R18" s="1" t="s">
        <v>516</v>
      </c>
      <c r="S18" s="1">
        <v>7348949338</v>
      </c>
      <c r="T18" s="1" t="s">
        <v>275</v>
      </c>
      <c r="U18" s="1" t="s">
        <v>517</v>
      </c>
      <c r="V18" s="1">
        <v>7348949332</v>
      </c>
      <c r="W18" s="1" t="s">
        <v>518</v>
      </c>
      <c r="X18" s="1" t="s">
        <v>519</v>
      </c>
      <c r="Y18" s="1" t="s">
        <v>520</v>
      </c>
      <c r="Z18" s="1" t="s">
        <v>386</v>
      </c>
      <c r="AA18" s="1" t="s">
        <v>519</v>
      </c>
      <c r="AB18" s="1" t="s">
        <v>520</v>
      </c>
      <c r="AC18" s="1" t="s">
        <v>386</v>
      </c>
      <c r="AD18" s="1">
        <v>7.58</v>
      </c>
      <c r="AE18" s="1" t="s">
        <v>97</v>
      </c>
      <c r="AF18" s="1" t="s">
        <v>521</v>
      </c>
      <c r="AG18" s="1" t="s">
        <v>309</v>
      </c>
      <c r="AH18" s="1" t="s">
        <v>130</v>
      </c>
      <c r="AI18" s="1" t="s">
        <v>131</v>
      </c>
      <c r="AJ18" s="1">
        <v>61.6</v>
      </c>
      <c r="AK18" s="1"/>
      <c r="AL18" s="1" t="s">
        <v>522</v>
      </c>
      <c r="AM18" s="1" t="s">
        <v>523</v>
      </c>
      <c r="AN18" s="1" t="s">
        <v>164</v>
      </c>
      <c r="AO18" s="1" t="s">
        <v>131</v>
      </c>
      <c r="AP18" s="1" t="s">
        <v>229</v>
      </c>
      <c r="AQ18" s="1">
        <v>68.5</v>
      </c>
      <c r="AR18" s="1"/>
      <c r="AS18" s="1"/>
      <c r="AT18" s="1"/>
      <c r="AU18" s="1"/>
      <c r="AV18" s="1"/>
      <c r="AW18" s="1"/>
      <c r="AX18" s="1"/>
      <c r="AY18" s="1" t="s">
        <v>524</v>
      </c>
      <c r="AZ18" s="1" t="s">
        <v>525</v>
      </c>
      <c r="BA18" s="1" t="s">
        <v>167</v>
      </c>
      <c r="BB18" s="1" t="s">
        <v>168</v>
      </c>
      <c r="BC18" s="1" t="s">
        <v>526</v>
      </c>
      <c r="BD18" s="1" t="s">
        <v>137</v>
      </c>
      <c r="BE18" s="1">
        <v>72</v>
      </c>
      <c r="BF18" s="1"/>
      <c r="BG18" s="1"/>
      <c r="BH18" s="1"/>
      <c r="BI18" s="1"/>
      <c r="BJ18" s="1"/>
      <c r="BK18" s="1"/>
      <c r="BL18" s="1"/>
      <c r="BM18" s="1"/>
      <c r="BN18" s="1"/>
      <c r="BO18" s="1" t="s">
        <v>527</v>
      </c>
      <c r="BP18" s="1"/>
      <c r="BQ18" s="1"/>
      <c r="BR18" s="1" t="s">
        <v>528</v>
      </c>
      <c r="BS18" s="1">
        <v>9</v>
      </c>
      <c r="BT18" s="1"/>
      <c r="BU18" s="1" t="str">
        <f>HYPERLINK("https://nconnect.nicmar.ac.in/storage/profile/ProfilePhoto_P25709019_986713.jpg","Download")</f>
        <v>0</v>
      </c>
      <c r="BV18" s="3"/>
      <c r="BW18" s="3"/>
    </row>
    <row r="19" spans="1:75">
      <c r="A19" s="1" t="s">
        <v>75</v>
      </c>
      <c r="B19" s="1" t="s">
        <v>76</v>
      </c>
      <c r="C19" s="1" t="s">
        <v>529</v>
      </c>
      <c r="D19" s="1" t="s">
        <v>530</v>
      </c>
      <c r="E19" s="1" t="s">
        <v>531</v>
      </c>
      <c r="F19" s="1" t="s">
        <v>532</v>
      </c>
      <c r="G19" s="1" t="s">
        <v>533</v>
      </c>
      <c r="H19" s="1" t="s">
        <v>534</v>
      </c>
      <c r="I19" s="1" t="s">
        <v>535</v>
      </c>
      <c r="J19" s="1">
        <v>9168482879</v>
      </c>
      <c r="K19" s="1" t="s">
        <v>84</v>
      </c>
      <c r="L19" s="1" t="s">
        <v>536</v>
      </c>
      <c r="M19" s="1" t="s">
        <v>86</v>
      </c>
      <c r="N19" s="1" t="s">
        <v>537</v>
      </c>
      <c r="O19" s="1"/>
      <c r="P19" s="1" t="s">
        <v>538</v>
      </c>
      <c r="Q19" s="1" t="s">
        <v>539</v>
      </c>
      <c r="R19" s="1" t="s">
        <v>540</v>
      </c>
      <c r="S19" s="1">
        <v>9823845738</v>
      </c>
      <c r="T19" s="1" t="s">
        <v>541</v>
      </c>
      <c r="U19" s="1" t="s">
        <v>542</v>
      </c>
      <c r="V19" s="1">
        <v>7875000838</v>
      </c>
      <c r="W19" s="1" t="s">
        <v>328</v>
      </c>
      <c r="X19" s="1" t="s">
        <v>543</v>
      </c>
      <c r="Y19" s="1" t="s">
        <v>544</v>
      </c>
      <c r="Z19" s="1" t="s">
        <v>127</v>
      </c>
      <c r="AA19" s="1" t="s">
        <v>543</v>
      </c>
      <c r="AB19" s="1" t="s">
        <v>544</v>
      </c>
      <c r="AC19" s="1" t="s">
        <v>127</v>
      </c>
      <c r="AD19" s="1">
        <v>7.97</v>
      </c>
      <c r="AE19" s="1" t="s">
        <v>97</v>
      </c>
      <c r="AF19" s="1" t="s">
        <v>545</v>
      </c>
      <c r="AG19" s="1" t="s">
        <v>192</v>
      </c>
      <c r="AH19" s="1" t="s">
        <v>546</v>
      </c>
      <c r="AI19" s="1" t="s">
        <v>225</v>
      </c>
      <c r="AJ19" s="1">
        <v>66.8</v>
      </c>
      <c r="AK19" s="1"/>
      <c r="AL19" s="1"/>
      <c r="AM19" s="1"/>
      <c r="AN19" s="1"/>
      <c r="AO19" s="1"/>
      <c r="AP19" s="1"/>
      <c r="AQ19" s="1"/>
      <c r="AR19" s="1"/>
      <c r="AS19" s="1" t="s">
        <v>282</v>
      </c>
      <c r="AT19" s="1" t="s">
        <v>547</v>
      </c>
      <c r="AU19" s="1" t="s">
        <v>548</v>
      </c>
      <c r="AV19" s="1" t="s">
        <v>106</v>
      </c>
      <c r="AW19" s="1">
        <v>88.26</v>
      </c>
      <c r="AX19" s="1"/>
      <c r="AY19" s="1" t="s">
        <v>505</v>
      </c>
      <c r="AZ19" s="1" t="s">
        <v>549</v>
      </c>
      <c r="BA19" s="1"/>
      <c r="BB19" s="1"/>
      <c r="BC19" s="1" t="s">
        <v>106</v>
      </c>
      <c r="BD19" s="1" t="s">
        <v>107</v>
      </c>
      <c r="BE19" s="1">
        <v>64.3</v>
      </c>
      <c r="BF19" s="1">
        <v>7.18</v>
      </c>
      <c r="BG19" s="1"/>
      <c r="BH19" s="1"/>
      <c r="BI19" s="1"/>
      <c r="BJ19" s="1"/>
      <c r="BK19" s="1"/>
      <c r="BL19" s="1"/>
      <c r="BM19" s="1"/>
      <c r="BN19" s="1"/>
      <c r="BO19" s="1" t="s">
        <v>232</v>
      </c>
      <c r="BP19" s="1"/>
      <c r="BQ19" s="1"/>
      <c r="BR19" s="1"/>
      <c r="BS19" s="1"/>
      <c r="BT19" s="1"/>
      <c r="BU19" s="1" t="str">
        <f>HYPERLINK("https://nconnect.nicmar.ac.in/storage/profile/ProfilePhoto_P25709020_183659.jpg","Download")</f>
        <v>0</v>
      </c>
      <c r="BV19" s="3"/>
      <c r="BW19" s="3"/>
    </row>
    <row r="20" spans="1:75">
      <c r="A20" s="1" t="s">
        <v>75</v>
      </c>
      <c r="B20" s="1" t="s">
        <v>76</v>
      </c>
      <c r="C20" s="1" t="s">
        <v>550</v>
      </c>
      <c r="D20" s="1" t="s">
        <v>551</v>
      </c>
      <c r="E20" s="1" t="s">
        <v>552</v>
      </c>
      <c r="F20" s="1" t="s">
        <v>553</v>
      </c>
      <c r="G20" s="1" t="s">
        <v>554</v>
      </c>
      <c r="H20" s="1" t="s">
        <v>555</v>
      </c>
      <c r="I20" s="1" t="s">
        <v>556</v>
      </c>
      <c r="J20" s="1">
        <v>8007575404</v>
      </c>
      <c r="K20" s="1" t="s">
        <v>84</v>
      </c>
      <c r="L20" s="1" t="s">
        <v>557</v>
      </c>
      <c r="M20" s="1" t="s">
        <v>86</v>
      </c>
      <c r="N20" s="1" t="s">
        <v>558</v>
      </c>
      <c r="O20" s="1"/>
      <c r="P20" s="1" t="s">
        <v>185</v>
      </c>
      <c r="Q20" s="1" t="s">
        <v>559</v>
      </c>
      <c r="R20" s="1" t="s">
        <v>560</v>
      </c>
      <c r="S20" s="1">
        <v>9850375404</v>
      </c>
      <c r="T20" s="1" t="s">
        <v>561</v>
      </c>
      <c r="U20" s="1" t="s">
        <v>562</v>
      </c>
      <c r="V20" s="1">
        <v>8007575404</v>
      </c>
      <c r="W20" s="1" t="s">
        <v>328</v>
      </c>
      <c r="X20" s="1" t="s">
        <v>563</v>
      </c>
      <c r="Y20" s="1" t="s">
        <v>564</v>
      </c>
      <c r="Z20" s="1" t="s">
        <v>127</v>
      </c>
      <c r="AA20" s="1" t="s">
        <v>563</v>
      </c>
      <c r="AB20" s="1" t="s">
        <v>564</v>
      </c>
      <c r="AC20" s="1" t="s">
        <v>127</v>
      </c>
      <c r="AD20" s="1">
        <v>8.39</v>
      </c>
      <c r="AE20" s="1" t="s">
        <v>97</v>
      </c>
      <c r="AF20" s="1" t="s">
        <v>565</v>
      </c>
      <c r="AG20" s="1" t="s">
        <v>566</v>
      </c>
      <c r="AH20" s="1" t="s">
        <v>567</v>
      </c>
      <c r="AI20" s="1" t="s">
        <v>131</v>
      </c>
      <c r="AJ20" s="1">
        <v>81.5</v>
      </c>
      <c r="AK20" s="1"/>
      <c r="AL20" s="1" t="s">
        <v>568</v>
      </c>
      <c r="AM20" s="1" t="s">
        <v>569</v>
      </c>
      <c r="AN20" s="1" t="s">
        <v>164</v>
      </c>
      <c r="AO20" s="1" t="s">
        <v>228</v>
      </c>
      <c r="AP20" s="1" t="s">
        <v>106</v>
      </c>
      <c r="AQ20" s="1">
        <v>79.83</v>
      </c>
      <c r="AR20" s="1"/>
      <c r="AS20" s="1"/>
      <c r="AT20" s="1"/>
      <c r="AU20" s="1"/>
      <c r="AV20" s="1"/>
      <c r="AW20" s="1"/>
      <c r="AX20" s="1"/>
      <c r="AY20" s="1" t="s">
        <v>570</v>
      </c>
      <c r="AZ20" s="1" t="s">
        <v>571</v>
      </c>
      <c r="BA20" s="1" t="s">
        <v>167</v>
      </c>
      <c r="BB20" s="1" t="s">
        <v>168</v>
      </c>
      <c r="BC20" s="1" t="s">
        <v>315</v>
      </c>
      <c r="BD20" s="1" t="s">
        <v>572</v>
      </c>
      <c r="BE20" s="1">
        <v>67</v>
      </c>
      <c r="BF20" s="1">
        <v>7.44</v>
      </c>
      <c r="BG20" s="1"/>
      <c r="BH20" s="1"/>
      <c r="BI20" s="1"/>
      <c r="BJ20" s="1"/>
      <c r="BK20" s="1"/>
      <c r="BL20" s="1"/>
      <c r="BM20" s="1"/>
      <c r="BN20" s="1"/>
      <c r="BO20" s="1" t="s">
        <v>573</v>
      </c>
      <c r="BP20" s="1"/>
      <c r="BQ20" s="1"/>
      <c r="BR20" s="1" t="s">
        <v>574</v>
      </c>
      <c r="BS20" s="1">
        <v>30</v>
      </c>
      <c r="BT20" s="1"/>
      <c r="BU20" s="1" t="str">
        <f>HYPERLINK("https://nconnect.nicmar.ac.in/storage/profile/ProfilePhoto_P25709021_821367.jpg","Download")</f>
        <v>0</v>
      </c>
      <c r="BV20" s="3"/>
      <c r="BW20" s="3"/>
    </row>
    <row r="21" spans="1:75">
      <c r="A21" s="1" t="s">
        <v>75</v>
      </c>
      <c r="B21" s="1" t="s">
        <v>76</v>
      </c>
      <c r="C21" s="1" t="s">
        <v>575</v>
      </c>
      <c r="D21" s="1" t="s">
        <v>576</v>
      </c>
      <c r="E21" s="1" t="s">
        <v>577</v>
      </c>
      <c r="F21" s="1" t="s">
        <v>578</v>
      </c>
      <c r="G21" s="1" t="s">
        <v>579</v>
      </c>
      <c r="H21" s="1" t="s">
        <v>580</v>
      </c>
      <c r="I21" s="1" t="s">
        <v>581</v>
      </c>
      <c r="J21" s="1">
        <v>7385769100</v>
      </c>
      <c r="K21" s="1" t="s">
        <v>84</v>
      </c>
      <c r="L21" s="1" t="s">
        <v>582</v>
      </c>
      <c r="M21" s="1" t="s">
        <v>86</v>
      </c>
      <c r="N21" s="1" t="s">
        <v>583</v>
      </c>
      <c r="O21" s="1"/>
      <c r="P21" s="1" t="s">
        <v>185</v>
      </c>
      <c r="Q21" s="1" t="s">
        <v>584</v>
      </c>
      <c r="R21" s="1" t="s">
        <v>577</v>
      </c>
      <c r="S21" s="1">
        <v>9421104486</v>
      </c>
      <c r="T21" s="1" t="s">
        <v>585</v>
      </c>
      <c r="U21" s="1" t="s">
        <v>586</v>
      </c>
      <c r="V21" s="1">
        <v>9421104486</v>
      </c>
      <c r="W21" s="1" t="s">
        <v>124</v>
      </c>
      <c r="X21" s="1" t="s">
        <v>587</v>
      </c>
      <c r="Y21" s="1" t="s">
        <v>477</v>
      </c>
      <c r="Z21" s="1" t="s">
        <v>127</v>
      </c>
      <c r="AA21" s="1" t="s">
        <v>587</v>
      </c>
      <c r="AB21" s="1" t="s">
        <v>477</v>
      </c>
      <c r="AC21" s="1" t="s">
        <v>127</v>
      </c>
      <c r="AD21" s="1">
        <v>8.16</v>
      </c>
      <c r="AE21" s="1" t="s">
        <v>97</v>
      </c>
      <c r="AF21" s="1" t="s">
        <v>588</v>
      </c>
      <c r="AG21" s="1" t="s">
        <v>192</v>
      </c>
      <c r="AH21" s="1" t="s">
        <v>100</v>
      </c>
      <c r="AI21" s="1" t="s">
        <v>101</v>
      </c>
      <c r="AJ21" s="1">
        <v>77.8</v>
      </c>
      <c r="AK21" s="1">
        <v>0</v>
      </c>
      <c r="AL21" s="1" t="s">
        <v>589</v>
      </c>
      <c r="AM21" s="1" t="s">
        <v>192</v>
      </c>
      <c r="AN21" s="1"/>
      <c r="AO21" s="1" t="s">
        <v>102</v>
      </c>
      <c r="AP21" s="1" t="s">
        <v>103</v>
      </c>
      <c r="AQ21" s="1">
        <v>80</v>
      </c>
      <c r="AR21" s="1">
        <v>0</v>
      </c>
      <c r="AS21" s="1"/>
      <c r="AT21" s="1"/>
      <c r="AU21" s="1"/>
      <c r="AV21" s="1"/>
      <c r="AW21" s="1"/>
      <c r="AX21" s="1"/>
      <c r="AY21" s="1" t="s">
        <v>590</v>
      </c>
      <c r="AZ21" s="1" t="s">
        <v>591</v>
      </c>
      <c r="BA21" s="1"/>
      <c r="BB21" s="1"/>
      <c r="BC21" s="1" t="s">
        <v>133</v>
      </c>
      <c r="BD21" s="1" t="s">
        <v>137</v>
      </c>
      <c r="BE21" s="1">
        <v>69.2</v>
      </c>
      <c r="BF21" s="1">
        <v>7.42</v>
      </c>
      <c r="BG21" s="1"/>
      <c r="BH21" s="1"/>
      <c r="BI21" s="1"/>
      <c r="BJ21" s="1"/>
      <c r="BK21" s="1"/>
      <c r="BL21" s="1"/>
      <c r="BM21" s="1"/>
      <c r="BN21" s="1"/>
      <c r="BO21" s="1" t="s">
        <v>486</v>
      </c>
      <c r="BP21" s="1"/>
      <c r="BQ21" s="1"/>
      <c r="BR21" s="1" t="s">
        <v>592</v>
      </c>
      <c r="BS21" s="1">
        <v>21</v>
      </c>
      <c r="BT21" s="1"/>
      <c r="BU21" s="1" t="str">
        <f>HYPERLINK("https://nconnect.nicmar.ac.in/storage/profile/ProfilePhoto_P25709022_892367.jpg","Download")</f>
        <v>0</v>
      </c>
      <c r="BV21" s="3"/>
      <c r="BW21" s="3"/>
    </row>
    <row r="22" spans="1:75">
      <c r="A22" s="1" t="s">
        <v>75</v>
      </c>
      <c r="B22" s="1" t="s">
        <v>76</v>
      </c>
      <c r="C22" s="1" t="s">
        <v>593</v>
      </c>
      <c r="D22" s="1" t="s">
        <v>594</v>
      </c>
      <c r="E22" s="1"/>
      <c r="F22" s="1" t="s">
        <v>595</v>
      </c>
      <c r="G22" s="1" t="s">
        <v>596</v>
      </c>
      <c r="H22" s="1" t="s">
        <v>597</v>
      </c>
      <c r="I22" s="1" t="s">
        <v>598</v>
      </c>
      <c r="J22" s="1">
        <v>8126764214</v>
      </c>
      <c r="K22" s="1" t="s">
        <v>84</v>
      </c>
      <c r="L22" s="1" t="s">
        <v>599</v>
      </c>
      <c r="M22" s="1" t="s">
        <v>86</v>
      </c>
      <c r="N22" s="1" t="s">
        <v>600</v>
      </c>
      <c r="O22" s="1"/>
      <c r="P22" s="1" t="s">
        <v>601</v>
      </c>
      <c r="Q22" s="1" t="s">
        <v>602</v>
      </c>
      <c r="R22" s="1" t="s">
        <v>603</v>
      </c>
      <c r="S22" s="1">
        <v>8937078363</v>
      </c>
      <c r="T22" s="1" t="s">
        <v>604</v>
      </c>
      <c r="U22" s="1" t="s">
        <v>605</v>
      </c>
      <c r="V22" s="1">
        <v>9917170107</v>
      </c>
      <c r="W22" s="1" t="s">
        <v>328</v>
      </c>
      <c r="X22" s="1" t="s">
        <v>606</v>
      </c>
      <c r="Y22" s="1" t="s">
        <v>607</v>
      </c>
      <c r="Z22" s="1" t="s">
        <v>356</v>
      </c>
      <c r="AA22" s="1" t="s">
        <v>606</v>
      </c>
      <c r="AB22" s="1" t="s">
        <v>607</v>
      </c>
      <c r="AC22" s="1" t="s">
        <v>356</v>
      </c>
      <c r="AD22" s="1">
        <v>9.26</v>
      </c>
      <c r="AE22" s="1" t="s">
        <v>97</v>
      </c>
      <c r="AF22" s="1" t="s">
        <v>608</v>
      </c>
      <c r="AG22" s="1" t="s">
        <v>609</v>
      </c>
      <c r="AH22" s="1" t="s">
        <v>255</v>
      </c>
      <c r="AI22" s="1" t="s">
        <v>161</v>
      </c>
      <c r="AJ22" s="1">
        <v>95</v>
      </c>
      <c r="AK22" s="1">
        <v>10</v>
      </c>
      <c r="AL22" s="1" t="s">
        <v>608</v>
      </c>
      <c r="AM22" s="1" t="s">
        <v>609</v>
      </c>
      <c r="AN22" s="1"/>
      <c r="AO22" s="1" t="s">
        <v>130</v>
      </c>
      <c r="AP22" s="1" t="s">
        <v>131</v>
      </c>
      <c r="AQ22" s="1">
        <v>89</v>
      </c>
      <c r="AR22" s="1"/>
      <c r="AS22" s="1"/>
      <c r="AT22" s="1"/>
      <c r="AU22" s="1"/>
      <c r="AV22" s="1"/>
      <c r="AW22" s="1"/>
      <c r="AX22" s="1"/>
      <c r="AY22" s="1" t="s">
        <v>610</v>
      </c>
      <c r="AZ22" s="1" t="s">
        <v>611</v>
      </c>
      <c r="BA22" s="1"/>
      <c r="BB22" s="1"/>
      <c r="BC22" s="1" t="s">
        <v>612</v>
      </c>
      <c r="BD22" s="1" t="s">
        <v>170</v>
      </c>
      <c r="BE22" s="1">
        <v>83.45</v>
      </c>
      <c r="BF22" s="1">
        <v>8.34</v>
      </c>
      <c r="BG22" s="1"/>
      <c r="BH22" s="1"/>
      <c r="BI22" s="1"/>
      <c r="BJ22" s="1"/>
      <c r="BK22" s="1"/>
      <c r="BL22" s="1"/>
      <c r="BM22" s="1"/>
      <c r="BN22" s="1"/>
      <c r="BO22" s="1" t="s">
        <v>613</v>
      </c>
      <c r="BP22" s="1" t="s">
        <v>614</v>
      </c>
      <c r="BQ22" s="1" t="s">
        <v>615</v>
      </c>
      <c r="BR22" s="1" t="s">
        <v>616</v>
      </c>
      <c r="BS22" s="1">
        <v>30</v>
      </c>
      <c r="BT22" s="1"/>
      <c r="BU22" s="1" t="str">
        <f>HYPERLINK("https://nconnect.nicmar.ac.in/storage/profile/ProfilePhoto_P25709023_316758.jpg","Download")</f>
        <v>0</v>
      </c>
      <c r="BV22" s="3"/>
      <c r="BW22" s="3"/>
    </row>
    <row r="23" spans="1:75">
      <c r="A23" s="1" t="s">
        <v>75</v>
      </c>
      <c r="B23" s="1" t="s">
        <v>76</v>
      </c>
      <c r="C23" s="1" t="s">
        <v>617</v>
      </c>
      <c r="D23" s="1" t="s">
        <v>618</v>
      </c>
      <c r="E23" s="1"/>
      <c r="F23" s="1" t="s">
        <v>619</v>
      </c>
      <c r="G23" s="1" t="s">
        <v>620</v>
      </c>
      <c r="H23" s="1" t="s">
        <v>621</v>
      </c>
      <c r="I23" s="1" t="s">
        <v>622</v>
      </c>
      <c r="J23" s="1">
        <v>8220058149</v>
      </c>
      <c r="K23" s="1" t="s">
        <v>84</v>
      </c>
      <c r="L23" s="1" t="s">
        <v>623</v>
      </c>
      <c r="M23" s="1" t="s">
        <v>86</v>
      </c>
      <c r="N23" s="1" t="s">
        <v>624</v>
      </c>
      <c r="O23" s="1"/>
      <c r="P23" s="1" t="s">
        <v>88</v>
      </c>
      <c r="Q23" s="1" t="s">
        <v>625</v>
      </c>
      <c r="R23" s="1" t="s">
        <v>626</v>
      </c>
      <c r="S23" s="1">
        <v>8220058148</v>
      </c>
      <c r="T23" s="1" t="s">
        <v>627</v>
      </c>
      <c r="U23" s="1" t="s">
        <v>628</v>
      </c>
      <c r="V23" s="1">
        <v>9944623571</v>
      </c>
      <c r="W23" s="1" t="s">
        <v>629</v>
      </c>
      <c r="X23" s="1" t="s">
        <v>630</v>
      </c>
      <c r="Y23" s="1" t="s">
        <v>631</v>
      </c>
      <c r="Z23" s="1" t="s">
        <v>408</v>
      </c>
      <c r="AA23" s="1" t="s">
        <v>630</v>
      </c>
      <c r="AB23" s="1" t="s">
        <v>631</v>
      </c>
      <c r="AC23" s="1" t="s">
        <v>408</v>
      </c>
      <c r="AD23" s="1">
        <v>9.55</v>
      </c>
      <c r="AE23" s="1" t="s">
        <v>97</v>
      </c>
      <c r="AF23" s="1" t="s">
        <v>632</v>
      </c>
      <c r="AG23" s="1" t="s">
        <v>633</v>
      </c>
      <c r="AH23" s="1" t="s">
        <v>634</v>
      </c>
      <c r="AI23" s="1" t="s">
        <v>197</v>
      </c>
      <c r="AJ23" s="1">
        <v>79</v>
      </c>
      <c r="AK23" s="1">
        <v>0</v>
      </c>
      <c r="AL23" s="1" t="s">
        <v>635</v>
      </c>
      <c r="AM23" s="1" t="s">
        <v>633</v>
      </c>
      <c r="AN23" s="1"/>
      <c r="AO23" s="1" t="s">
        <v>636</v>
      </c>
      <c r="AP23" s="1" t="s">
        <v>612</v>
      </c>
      <c r="AQ23" s="1">
        <v>86.4</v>
      </c>
      <c r="AR23" s="1">
        <v>0</v>
      </c>
      <c r="AS23" s="1"/>
      <c r="AT23" s="1"/>
      <c r="AU23" s="1"/>
      <c r="AV23" s="1"/>
      <c r="AW23" s="1"/>
      <c r="AX23" s="1"/>
      <c r="AY23" s="1" t="s">
        <v>637</v>
      </c>
      <c r="AZ23" s="1" t="s">
        <v>638</v>
      </c>
      <c r="BA23" s="1"/>
      <c r="BB23" s="1"/>
      <c r="BC23" s="1" t="s">
        <v>169</v>
      </c>
      <c r="BD23" s="1" t="s">
        <v>639</v>
      </c>
      <c r="BE23" s="1">
        <v>80.4</v>
      </c>
      <c r="BF23" s="1">
        <v>8.04</v>
      </c>
      <c r="BG23" s="1"/>
      <c r="BH23" s="1"/>
      <c r="BI23" s="1"/>
      <c r="BJ23" s="1"/>
      <c r="BK23" s="1"/>
      <c r="BL23" s="1"/>
      <c r="BM23" s="1"/>
      <c r="BN23" s="1"/>
      <c r="BO23" s="1" t="s">
        <v>640</v>
      </c>
      <c r="BP23" s="1"/>
      <c r="BQ23" s="1"/>
      <c r="BR23" s="1" t="s">
        <v>641</v>
      </c>
      <c r="BS23" s="1">
        <v>13</v>
      </c>
      <c r="BT23" s="1" t="s">
        <v>642</v>
      </c>
      <c r="BU23" s="1" t="str">
        <f>HYPERLINK("https://nconnect.nicmar.ac.in/storage/profile/ProfilePhoto_P25709024_938615.jpg","Download")</f>
        <v>0</v>
      </c>
      <c r="BV23" s="3"/>
      <c r="BW23" s="3"/>
    </row>
    <row r="24" spans="1:75">
      <c r="A24" s="1" t="s">
        <v>75</v>
      </c>
      <c r="B24" s="1" t="s">
        <v>76</v>
      </c>
      <c r="C24" s="1" t="s">
        <v>643</v>
      </c>
      <c r="D24" s="1" t="s">
        <v>644</v>
      </c>
      <c r="E24" s="1"/>
      <c r="F24" s="1" t="s">
        <v>645</v>
      </c>
      <c r="G24" s="1" t="s">
        <v>646</v>
      </c>
      <c r="H24" s="1" t="s">
        <v>647</v>
      </c>
      <c r="I24" s="1" t="s">
        <v>648</v>
      </c>
      <c r="J24" s="1">
        <v>7799367768</v>
      </c>
      <c r="K24" s="1" t="s">
        <v>84</v>
      </c>
      <c r="L24" s="1" t="s">
        <v>649</v>
      </c>
      <c r="M24" s="1" t="s">
        <v>86</v>
      </c>
      <c r="N24" s="1" t="s">
        <v>650</v>
      </c>
      <c r="O24" s="1"/>
      <c r="P24" s="1" t="s">
        <v>88</v>
      </c>
      <c r="Q24" s="1" t="s">
        <v>651</v>
      </c>
      <c r="R24" s="1" t="s">
        <v>652</v>
      </c>
      <c r="S24" s="1">
        <v>9912420537</v>
      </c>
      <c r="T24" s="1" t="s">
        <v>653</v>
      </c>
      <c r="U24" s="1" t="s">
        <v>654</v>
      </c>
      <c r="V24" s="1">
        <v>8142445257</v>
      </c>
      <c r="W24" s="1" t="s">
        <v>328</v>
      </c>
      <c r="X24" s="1" t="s">
        <v>655</v>
      </c>
      <c r="Y24" s="1" t="s">
        <v>656</v>
      </c>
      <c r="Z24" s="1" t="s">
        <v>279</v>
      </c>
      <c r="AA24" s="1" t="s">
        <v>655</v>
      </c>
      <c r="AB24" s="1" t="s">
        <v>656</v>
      </c>
      <c r="AC24" s="1" t="s">
        <v>279</v>
      </c>
      <c r="AD24" s="1">
        <v>9.82</v>
      </c>
      <c r="AE24" s="1" t="s">
        <v>97</v>
      </c>
      <c r="AF24" s="1" t="s">
        <v>657</v>
      </c>
      <c r="AG24" s="1" t="s">
        <v>281</v>
      </c>
      <c r="AH24" s="1" t="s">
        <v>161</v>
      </c>
      <c r="AI24" s="1" t="s">
        <v>225</v>
      </c>
      <c r="AJ24" s="1">
        <v>100</v>
      </c>
      <c r="AK24" s="1">
        <v>10</v>
      </c>
      <c r="AL24" s="1"/>
      <c r="AM24" s="1"/>
      <c r="AN24" s="1"/>
      <c r="AO24" s="1"/>
      <c r="AP24" s="1"/>
      <c r="AQ24" s="1"/>
      <c r="AR24" s="1"/>
      <c r="AS24" s="1" t="s">
        <v>282</v>
      </c>
      <c r="AT24" s="1" t="s">
        <v>658</v>
      </c>
      <c r="AU24" s="1" t="s">
        <v>200</v>
      </c>
      <c r="AV24" s="1" t="s">
        <v>659</v>
      </c>
      <c r="AW24" s="1">
        <v>95.11</v>
      </c>
      <c r="AX24" s="1">
        <v>0</v>
      </c>
      <c r="AY24" s="1" t="s">
        <v>285</v>
      </c>
      <c r="AZ24" s="1" t="s">
        <v>660</v>
      </c>
      <c r="BA24" s="1" t="s">
        <v>167</v>
      </c>
      <c r="BB24" s="1" t="s">
        <v>168</v>
      </c>
      <c r="BC24" s="1" t="s">
        <v>414</v>
      </c>
      <c r="BD24" s="1" t="s">
        <v>661</v>
      </c>
      <c r="BE24" s="1">
        <v>74.6</v>
      </c>
      <c r="BF24" s="1">
        <v>8.21</v>
      </c>
      <c r="BG24" s="1"/>
      <c r="BH24" s="1"/>
      <c r="BI24" s="1"/>
      <c r="BJ24" s="1"/>
      <c r="BK24" s="1"/>
      <c r="BL24" s="1"/>
      <c r="BM24" s="1"/>
      <c r="BN24" s="1"/>
      <c r="BO24" s="1" t="s">
        <v>662</v>
      </c>
      <c r="BP24" s="1"/>
      <c r="BQ24" s="1"/>
      <c r="BR24" s="1" t="s">
        <v>663</v>
      </c>
      <c r="BS24" s="1">
        <v>25</v>
      </c>
      <c r="BT24" s="1" t="s">
        <v>664</v>
      </c>
      <c r="BU24" s="1" t="str">
        <f>HYPERLINK("https://nconnect.nicmar.ac.in/storage/profile/ProfilePhoto_P25709025_158472.jpg","Download")</f>
        <v>0</v>
      </c>
      <c r="BV24" s="3"/>
      <c r="BW24" s="3"/>
    </row>
    <row r="25" spans="1:75">
      <c r="A25" s="1" t="s">
        <v>75</v>
      </c>
      <c r="B25" s="1" t="s">
        <v>76</v>
      </c>
      <c r="C25" s="1" t="s">
        <v>665</v>
      </c>
      <c r="D25" s="1" t="s">
        <v>666</v>
      </c>
      <c r="E25" s="1" t="s">
        <v>667</v>
      </c>
      <c r="F25" s="1" t="s">
        <v>668</v>
      </c>
      <c r="G25" s="1" t="s">
        <v>669</v>
      </c>
      <c r="H25" s="1" t="s">
        <v>670</v>
      </c>
      <c r="I25" s="1" t="s">
        <v>671</v>
      </c>
      <c r="J25" s="1">
        <v>9372006658</v>
      </c>
      <c r="K25" s="1" t="s">
        <v>84</v>
      </c>
      <c r="L25" s="1" t="s">
        <v>672</v>
      </c>
      <c r="M25" s="1" t="s">
        <v>86</v>
      </c>
      <c r="N25" s="1" t="s">
        <v>673</v>
      </c>
      <c r="O25" s="1"/>
      <c r="P25" s="1" t="s">
        <v>88</v>
      </c>
      <c r="Q25" s="1" t="s">
        <v>674</v>
      </c>
      <c r="R25" s="1" t="s">
        <v>667</v>
      </c>
      <c r="S25" s="1">
        <v>9967356201</v>
      </c>
      <c r="T25" s="1" t="s">
        <v>675</v>
      </c>
      <c r="U25" s="1" t="s">
        <v>676</v>
      </c>
      <c r="V25" s="1">
        <v>8369226508</v>
      </c>
      <c r="W25" s="1" t="s">
        <v>124</v>
      </c>
      <c r="X25" s="1" t="s">
        <v>677</v>
      </c>
      <c r="Y25" s="1" t="s">
        <v>678</v>
      </c>
      <c r="Z25" s="1" t="s">
        <v>127</v>
      </c>
      <c r="AA25" s="1" t="s">
        <v>679</v>
      </c>
      <c r="AB25" s="1" t="s">
        <v>501</v>
      </c>
      <c r="AC25" s="1" t="s">
        <v>127</v>
      </c>
      <c r="AD25" s="1">
        <v>9.71</v>
      </c>
      <c r="AE25" s="1" t="s">
        <v>97</v>
      </c>
      <c r="AF25" s="1" t="s">
        <v>680</v>
      </c>
      <c r="AG25" s="1" t="s">
        <v>681</v>
      </c>
      <c r="AH25" s="1" t="s">
        <v>100</v>
      </c>
      <c r="AI25" s="1" t="s">
        <v>101</v>
      </c>
      <c r="AJ25" s="1">
        <v>69.4</v>
      </c>
      <c r="AK25" s="1"/>
      <c r="AL25" s="1" t="s">
        <v>682</v>
      </c>
      <c r="AM25" s="1" t="s">
        <v>681</v>
      </c>
      <c r="AN25" s="1"/>
      <c r="AO25" s="1" t="s">
        <v>102</v>
      </c>
      <c r="AP25" s="1" t="s">
        <v>483</v>
      </c>
      <c r="AQ25" s="1">
        <v>70.83</v>
      </c>
      <c r="AR25" s="1"/>
      <c r="AS25" s="1"/>
      <c r="AT25" s="1"/>
      <c r="AU25" s="1"/>
      <c r="AV25" s="1"/>
      <c r="AW25" s="1"/>
      <c r="AX25" s="1"/>
      <c r="AY25" s="1" t="s">
        <v>505</v>
      </c>
      <c r="AZ25" s="1" t="s">
        <v>683</v>
      </c>
      <c r="BA25" s="1"/>
      <c r="BB25" s="1"/>
      <c r="BC25" s="1" t="s">
        <v>315</v>
      </c>
      <c r="BD25" s="1" t="s">
        <v>337</v>
      </c>
      <c r="BE25" s="1">
        <v>75.32</v>
      </c>
      <c r="BF25" s="1">
        <v>8.36</v>
      </c>
      <c r="BG25" s="1"/>
      <c r="BH25" s="1"/>
      <c r="BI25" s="1"/>
      <c r="BJ25" s="1"/>
      <c r="BK25" s="1"/>
      <c r="BL25" s="1"/>
      <c r="BM25" s="1"/>
      <c r="BN25" s="1"/>
      <c r="BO25" s="1" t="s">
        <v>684</v>
      </c>
      <c r="BP25" s="1"/>
      <c r="BQ25" s="1"/>
      <c r="BR25" s="1" t="s">
        <v>685</v>
      </c>
      <c r="BS25" s="1">
        <v>13</v>
      </c>
      <c r="BT25" s="1" t="s">
        <v>686</v>
      </c>
      <c r="BU25" s="1" t="str">
        <f>HYPERLINK("https://nconnect.nicmar.ac.in/storage/profile/ProfilePhoto_P25709026_328947.jpg","Download")</f>
        <v>0</v>
      </c>
      <c r="BV25" s="3"/>
      <c r="BW25" s="3"/>
    </row>
    <row r="26" spans="1:75">
      <c r="A26" s="1" t="s">
        <v>75</v>
      </c>
      <c r="B26" s="1" t="s">
        <v>76</v>
      </c>
      <c r="C26" s="1" t="s">
        <v>687</v>
      </c>
      <c r="D26" s="1" t="s">
        <v>688</v>
      </c>
      <c r="E26" s="1" t="s">
        <v>689</v>
      </c>
      <c r="F26" s="1" t="s">
        <v>690</v>
      </c>
      <c r="G26" s="1" t="s">
        <v>691</v>
      </c>
      <c r="H26" s="1" t="s">
        <v>692</v>
      </c>
      <c r="I26" s="1" t="s">
        <v>693</v>
      </c>
      <c r="J26" s="1">
        <v>8291158180</v>
      </c>
      <c r="K26" s="1" t="s">
        <v>84</v>
      </c>
      <c r="L26" s="1" t="s">
        <v>694</v>
      </c>
      <c r="M26" s="1" t="s">
        <v>86</v>
      </c>
      <c r="N26" s="1" t="s">
        <v>695</v>
      </c>
      <c r="O26" s="1"/>
      <c r="P26" s="1" t="s">
        <v>185</v>
      </c>
      <c r="Q26" s="1" t="s">
        <v>696</v>
      </c>
      <c r="R26" s="1" t="s">
        <v>697</v>
      </c>
      <c r="S26" s="1">
        <v>9819218285</v>
      </c>
      <c r="T26" s="1" t="s">
        <v>698</v>
      </c>
      <c r="U26" s="1" t="s">
        <v>699</v>
      </c>
      <c r="V26" s="1">
        <v>9833550129</v>
      </c>
      <c r="W26" s="1" t="s">
        <v>124</v>
      </c>
      <c r="X26" s="1" t="s">
        <v>700</v>
      </c>
      <c r="Y26" s="1" t="s">
        <v>190</v>
      </c>
      <c r="Z26" s="1" t="s">
        <v>127</v>
      </c>
      <c r="AA26" s="1" t="s">
        <v>700</v>
      </c>
      <c r="AB26" s="1" t="s">
        <v>190</v>
      </c>
      <c r="AC26" s="1" t="s">
        <v>127</v>
      </c>
      <c r="AD26" s="1">
        <v>8.71</v>
      </c>
      <c r="AE26" s="1" t="s">
        <v>97</v>
      </c>
      <c r="AF26" s="1" t="s">
        <v>701</v>
      </c>
      <c r="AG26" s="1" t="s">
        <v>192</v>
      </c>
      <c r="AH26" s="1" t="s">
        <v>702</v>
      </c>
      <c r="AI26" s="1" t="s">
        <v>228</v>
      </c>
      <c r="AJ26" s="1">
        <v>63.2</v>
      </c>
      <c r="AK26" s="1"/>
      <c r="AL26" s="1" t="s">
        <v>703</v>
      </c>
      <c r="AM26" s="1" t="s">
        <v>192</v>
      </c>
      <c r="AN26" s="1"/>
      <c r="AO26" s="1" t="s">
        <v>704</v>
      </c>
      <c r="AP26" s="1" t="s">
        <v>103</v>
      </c>
      <c r="AQ26" s="1">
        <v>70.5</v>
      </c>
      <c r="AR26" s="1"/>
      <c r="AS26" s="1"/>
      <c r="AT26" s="1"/>
      <c r="AU26" s="1"/>
      <c r="AV26" s="1"/>
      <c r="AW26" s="1"/>
      <c r="AX26" s="1"/>
      <c r="AY26" s="1" t="s">
        <v>705</v>
      </c>
      <c r="AZ26" s="1" t="s">
        <v>706</v>
      </c>
      <c r="BA26" s="1"/>
      <c r="BB26" s="1"/>
      <c r="BC26" s="1" t="s">
        <v>315</v>
      </c>
      <c r="BD26" s="1" t="s">
        <v>231</v>
      </c>
      <c r="BE26" s="1">
        <v>62.94</v>
      </c>
      <c r="BF26" s="1">
        <v>6.79</v>
      </c>
      <c r="BG26" s="1"/>
      <c r="BH26" s="1"/>
      <c r="BI26" s="1"/>
      <c r="BJ26" s="1"/>
      <c r="BK26" s="1"/>
      <c r="BL26" s="1"/>
      <c r="BM26" s="1"/>
      <c r="BN26" s="1"/>
      <c r="BO26" s="1" t="s">
        <v>232</v>
      </c>
      <c r="BP26" s="1"/>
      <c r="BQ26" s="1"/>
      <c r="BR26" s="1" t="s">
        <v>707</v>
      </c>
      <c r="BS26" s="1">
        <v>9</v>
      </c>
      <c r="BT26" s="1"/>
      <c r="BU26" s="1" t="str">
        <f>HYPERLINK("https://nconnect.nicmar.ac.in/storage/profile/ProfilePhoto_P25709027_248591.jpg","Download")</f>
        <v>0</v>
      </c>
      <c r="BV26" s="3"/>
      <c r="BW26" s="3"/>
    </row>
    <row r="27" spans="1:75">
      <c r="A27" s="1" t="s">
        <v>75</v>
      </c>
      <c r="B27" s="1" t="s">
        <v>76</v>
      </c>
      <c r="C27" s="1" t="s">
        <v>708</v>
      </c>
      <c r="D27" s="1" t="s">
        <v>709</v>
      </c>
      <c r="E27" s="1"/>
      <c r="F27" s="1" t="s">
        <v>710</v>
      </c>
      <c r="G27" s="1" t="s">
        <v>711</v>
      </c>
      <c r="H27" s="1" t="s">
        <v>712</v>
      </c>
      <c r="I27" s="1" t="s">
        <v>713</v>
      </c>
      <c r="J27" s="1">
        <v>7349301686</v>
      </c>
      <c r="K27" s="1" t="s">
        <v>84</v>
      </c>
      <c r="L27" s="1" t="s">
        <v>714</v>
      </c>
      <c r="M27" s="1" t="s">
        <v>86</v>
      </c>
      <c r="N27" s="1" t="s">
        <v>514</v>
      </c>
      <c r="O27" s="1" t="s">
        <v>715</v>
      </c>
      <c r="P27" s="1" t="s">
        <v>88</v>
      </c>
      <c r="Q27" s="1" t="s">
        <v>716</v>
      </c>
      <c r="R27" s="1" t="s">
        <v>717</v>
      </c>
      <c r="S27" s="1">
        <v>9964048144</v>
      </c>
      <c r="T27" s="1" t="s">
        <v>604</v>
      </c>
      <c r="U27" s="1" t="s">
        <v>718</v>
      </c>
      <c r="V27" s="1">
        <v>9535542034</v>
      </c>
      <c r="W27" s="1" t="s">
        <v>328</v>
      </c>
      <c r="X27" s="1" t="s">
        <v>719</v>
      </c>
      <c r="Y27" s="1" t="s">
        <v>720</v>
      </c>
      <c r="Z27" s="1" t="s">
        <v>386</v>
      </c>
      <c r="AA27" s="1" t="s">
        <v>719</v>
      </c>
      <c r="AB27" s="1" t="s">
        <v>720</v>
      </c>
      <c r="AC27" s="1" t="s">
        <v>386</v>
      </c>
      <c r="AD27" s="1">
        <v>8.24</v>
      </c>
      <c r="AE27" s="1" t="s">
        <v>97</v>
      </c>
      <c r="AF27" s="1" t="s">
        <v>721</v>
      </c>
      <c r="AG27" s="1" t="s">
        <v>722</v>
      </c>
      <c r="AH27" s="1" t="s">
        <v>702</v>
      </c>
      <c r="AI27" s="1" t="s">
        <v>196</v>
      </c>
      <c r="AJ27" s="1">
        <v>81.28</v>
      </c>
      <c r="AK27" s="1"/>
      <c r="AL27" s="1"/>
      <c r="AM27" s="1"/>
      <c r="AN27" s="1"/>
      <c r="AO27" s="1"/>
      <c r="AP27" s="1"/>
      <c r="AQ27" s="1"/>
      <c r="AR27" s="1"/>
      <c r="AS27" s="1" t="s">
        <v>723</v>
      </c>
      <c r="AT27" s="1" t="s">
        <v>724</v>
      </c>
      <c r="AU27" s="1" t="s">
        <v>725</v>
      </c>
      <c r="AV27" s="1" t="s">
        <v>726</v>
      </c>
      <c r="AW27" s="1">
        <v>70.66</v>
      </c>
      <c r="AX27" s="1"/>
      <c r="AY27" s="1" t="s">
        <v>727</v>
      </c>
      <c r="AZ27" s="1" t="s">
        <v>728</v>
      </c>
      <c r="BA27" s="1"/>
      <c r="BB27" s="1"/>
      <c r="BC27" s="1" t="s">
        <v>729</v>
      </c>
      <c r="BD27" s="1" t="s">
        <v>730</v>
      </c>
      <c r="BE27" s="1">
        <v>75.27</v>
      </c>
      <c r="BF27" s="1">
        <v>8.27</v>
      </c>
      <c r="BG27" s="1"/>
      <c r="BH27" s="1"/>
      <c r="BI27" s="1"/>
      <c r="BJ27" s="1"/>
      <c r="BK27" s="1"/>
      <c r="BL27" s="1"/>
      <c r="BM27" s="1"/>
      <c r="BN27" s="1"/>
      <c r="BO27" s="1" t="s">
        <v>731</v>
      </c>
      <c r="BP27" s="1"/>
      <c r="BQ27" s="1"/>
      <c r="BR27" s="1" t="s">
        <v>732</v>
      </c>
      <c r="BS27" s="1">
        <v>13</v>
      </c>
      <c r="BT27" s="1" t="s">
        <v>733</v>
      </c>
      <c r="BU27" s="1" t="str">
        <f>HYPERLINK("https://nconnect.nicmar.ac.in/storage/profile/ProfilePhoto_P25709028_672315.jpg","Download")</f>
        <v>0</v>
      </c>
      <c r="BV27" s="3"/>
      <c r="BW27" s="3"/>
    </row>
    <row r="28" spans="1:75">
      <c r="A28" s="1" t="s">
        <v>75</v>
      </c>
      <c r="B28" s="1" t="s">
        <v>76</v>
      </c>
      <c r="C28" s="1" t="s">
        <v>734</v>
      </c>
      <c r="D28" s="1" t="s">
        <v>735</v>
      </c>
      <c r="E28" s="1" t="s">
        <v>736</v>
      </c>
      <c r="F28" s="1" t="s">
        <v>737</v>
      </c>
      <c r="G28" s="1" t="s">
        <v>738</v>
      </c>
      <c r="H28" s="1" t="s">
        <v>739</v>
      </c>
      <c r="I28" s="1" t="s">
        <v>740</v>
      </c>
      <c r="J28" s="1">
        <v>9731285494</v>
      </c>
      <c r="K28" s="1" t="s">
        <v>84</v>
      </c>
      <c r="L28" s="1" t="s">
        <v>741</v>
      </c>
      <c r="M28" s="1" t="s">
        <v>86</v>
      </c>
      <c r="N28" s="1" t="s">
        <v>742</v>
      </c>
      <c r="O28" s="1" t="s">
        <v>743</v>
      </c>
      <c r="P28" s="1" t="s">
        <v>88</v>
      </c>
      <c r="Q28" s="1" t="s">
        <v>744</v>
      </c>
      <c r="R28" s="1" t="s">
        <v>745</v>
      </c>
      <c r="S28" s="1">
        <v>9620192118</v>
      </c>
      <c r="T28" s="1" t="s">
        <v>746</v>
      </c>
      <c r="U28" s="1" t="s">
        <v>747</v>
      </c>
      <c r="V28" s="1">
        <v>9901071244</v>
      </c>
      <c r="W28" s="1" t="s">
        <v>328</v>
      </c>
      <c r="X28" s="1" t="s">
        <v>748</v>
      </c>
      <c r="Y28" s="1" t="s">
        <v>749</v>
      </c>
      <c r="Z28" s="1" t="s">
        <v>386</v>
      </c>
      <c r="AA28" s="1" t="s">
        <v>748</v>
      </c>
      <c r="AB28" s="1" t="s">
        <v>749</v>
      </c>
      <c r="AC28" s="1" t="s">
        <v>386</v>
      </c>
      <c r="AD28" s="1">
        <v>7.63</v>
      </c>
      <c r="AE28" s="1" t="s">
        <v>97</v>
      </c>
      <c r="AF28" s="1" t="s">
        <v>750</v>
      </c>
      <c r="AG28" s="1" t="s">
        <v>751</v>
      </c>
      <c r="AH28" s="1" t="s">
        <v>100</v>
      </c>
      <c r="AI28" s="1" t="s">
        <v>636</v>
      </c>
      <c r="AJ28" s="1">
        <v>76</v>
      </c>
      <c r="AK28" s="1"/>
      <c r="AL28" s="1" t="s">
        <v>752</v>
      </c>
      <c r="AM28" s="1" t="s">
        <v>753</v>
      </c>
      <c r="AN28" s="1"/>
      <c r="AO28" s="1" t="s">
        <v>228</v>
      </c>
      <c r="AP28" s="1" t="s">
        <v>229</v>
      </c>
      <c r="AQ28" s="1">
        <v>75.5</v>
      </c>
      <c r="AR28" s="1"/>
      <c r="AS28" s="1"/>
      <c r="AT28" s="1"/>
      <c r="AU28" s="1"/>
      <c r="AV28" s="1"/>
      <c r="AW28" s="1"/>
      <c r="AX28" s="1"/>
      <c r="AY28" s="1" t="s">
        <v>754</v>
      </c>
      <c r="AZ28" s="1" t="s">
        <v>753</v>
      </c>
      <c r="BA28" s="1"/>
      <c r="BB28" s="1"/>
      <c r="BC28" s="1" t="s">
        <v>315</v>
      </c>
      <c r="BD28" s="1" t="s">
        <v>337</v>
      </c>
      <c r="BE28" s="1">
        <v>73.9</v>
      </c>
      <c r="BF28" s="1">
        <v>7.39</v>
      </c>
      <c r="BG28" s="1"/>
      <c r="BH28" s="1"/>
      <c r="BI28" s="1"/>
      <c r="BJ28" s="1"/>
      <c r="BK28" s="1"/>
      <c r="BL28" s="1"/>
      <c r="BM28" s="1"/>
      <c r="BN28" s="1"/>
      <c r="BO28" s="1" t="s">
        <v>755</v>
      </c>
      <c r="BP28" s="1"/>
      <c r="BQ28" s="1"/>
      <c r="BR28" s="1" t="s">
        <v>756</v>
      </c>
      <c r="BS28" s="1">
        <v>20</v>
      </c>
      <c r="BT28" s="1" t="s">
        <v>757</v>
      </c>
      <c r="BU28" s="1" t="str">
        <f>HYPERLINK("https://nconnect.nicmar.ac.in/storage/profile/ProfilePhoto_P25709029_692415.jpg","Download")</f>
        <v>0</v>
      </c>
      <c r="BV28" s="3"/>
      <c r="BW28" s="3"/>
    </row>
    <row r="29" spans="1:75">
      <c r="A29" s="1" t="s">
        <v>75</v>
      </c>
      <c r="B29" s="1" t="s">
        <v>76</v>
      </c>
      <c r="C29" s="1" t="s">
        <v>758</v>
      </c>
      <c r="D29" s="1" t="s">
        <v>759</v>
      </c>
      <c r="E29" s="1" t="s">
        <v>760</v>
      </c>
      <c r="F29" s="1" t="s">
        <v>761</v>
      </c>
      <c r="G29" s="1" t="s">
        <v>762</v>
      </c>
      <c r="H29" s="1" t="s">
        <v>763</v>
      </c>
      <c r="I29" s="1" t="s">
        <v>764</v>
      </c>
      <c r="J29" s="1">
        <v>7666250560</v>
      </c>
      <c r="K29" s="1" t="s">
        <v>84</v>
      </c>
      <c r="L29" s="1" t="s">
        <v>765</v>
      </c>
      <c r="M29" s="1" t="s">
        <v>86</v>
      </c>
      <c r="N29" s="1" t="s">
        <v>583</v>
      </c>
      <c r="O29" s="1" t="s">
        <v>766</v>
      </c>
      <c r="P29" s="1" t="s">
        <v>88</v>
      </c>
      <c r="Q29" s="1" t="s">
        <v>767</v>
      </c>
      <c r="R29" s="1" t="s">
        <v>761</v>
      </c>
      <c r="S29" s="1">
        <v>9822118439</v>
      </c>
      <c r="T29" s="1" t="s">
        <v>604</v>
      </c>
      <c r="U29" s="1" t="s">
        <v>768</v>
      </c>
      <c r="V29" s="1">
        <v>7020595253</v>
      </c>
      <c r="W29" s="1" t="s">
        <v>124</v>
      </c>
      <c r="X29" s="1" t="s">
        <v>769</v>
      </c>
      <c r="Y29" s="1" t="s">
        <v>770</v>
      </c>
      <c r="Z29" s="1" t="s">
        <v>127</v>
      </c>
      <c r="AA29" s="1" t="s">
        <v>769</v>
      </c>
      <c r="AB29" s="1" t="s">
        <v>770</v>
      </c>
      <c r="AC29" s="1" t="s">
        <v>127</v>
      </c>
      <c r="AD29" s="1">
        <v>9.05</v>
      </c>
      <c r="AE29" s="1" t="s">
        <v>97</v>
      </c>
      <c r="AF29" s="1" t="s">
        <v>771</v>
      </c>
      <c r="AG29" s="1" t="s">
        <v>772</v>
      </c>
      <c r="AH29" s="1" t="s">
        <v>100</v>
      </c>
      <c r="AI29" s="1" t="s">
        <v>101</v>
      </c>
      <c r="AJ29" s="1">
        <v>60.6</v>
      </c>
      <c r="AK29" s="1"/>
      <c r="AL29" s="1"/>
      <c r="AM29" s="1"/>
      <c r="AN29" s="1"/>
      <c r="AO29" s="1"/>
      <c r="AP29" s="1"/>
      <c r="AQ29" s="1"/>
      <c r="AR29" s="1"/>
      <c r="AS29" s="1" t="s">
        <v>723</v>
      </c>
      <c r="AT29" s="1" t="s">
        <v>773</v>
      </c>
      <c r="AU29" s="1" t="s">
        <v>704</v>
      </c>
      <c r="AV29" s="1" t="s">
        <v>774</v>
      </c>
      <c r="AW29" s="1">
        <v>83.16</v>
      </c>
      <c r="AX29" s="1"/>
      <c r="AY29" s="1" t="s">
        <v>505</v>
      </c>
      <c r="AZ29" s="1" t="s">
        <v>775</v>
      </c>
      <c r="BA29" s="1" t="s">
        <v>167</v>
      </c>
      <c r="BB29" s="1" t="s">
        <v>168</v>
      </c>
      <c r="BC29" s="1" t="s">
        <v>201</v>
      </c>
      <c r="BD29" s="1" t="s">
        <v>137</v>
      </c>
      <c r="BE29" s="1">
        <v>72.5</v>
      </c>
      <c r="BF29" s="1"/>
      <c r="BG29" s="1"/>
      <c r="BH29" s="1"/>
      <c r="BI29" s="1"/>
      <c r="BJ29" s="1"/>
      <c r="BK29" s="1"/>
      <c r="BL29" s="1"/>
      <c r="BM29" s="1"/>
      <c r="BN29" s="1"/>
      <c r="BO29" s="1" t="s">
        <v>776</v>
      </c>
      <c r="BP29" s="1"/>
      <c r="BQ29" s="1"/>
      <c r="BR29" s="1" t="s">
        <v>777</v>
      </c>
      <c r="BS29" s="1">
        <v>19</v>
      </c>
      <c r="BT29" s="1" t="s">
        <v>778</v>
      </c>
      <c r="BU29" s="1" t="str">
        <f>HYPERLINK("https://nconnect.nicmar.ac.in/storage/profile/6a91a847a0c60.png","Download")</f>
        <v>0</v>
      </c>
      <c r="BV29" s="3"/>
      <c r="BW29" s="3"/>
    </row>
    <row r="30" spans="1:75">
      <c r="A30" s="1" t="s">
        <v>75</v>
      </c>
      <c r="B30" s="1" t="s">
        <v>76</v>
      </c>
      <c r="C30" s="1" t="s">
        <v>779</v>
      </c>
      <c r="D30" s="1" t="s">
        <v>780</v>
      </c>
      <c r="E30" s="1"/>
      <c r="F30" s="1" t="s">
        <v>781</v>
      </c>
      <c r="G30" s="1" t="s">
        <v>782</v>
      </c>
      <c r="H30" s="1" t="s">
        <v>783</v>
      </c>
      <c r="I30" s="1" t="s">
        <v>784</v>
      </c>
      <c r="J30" s="1">
        <v>9752516618</v>
      </c>
      <c r="K30" s="1" t="s">
        <v>147</v>
      </c>
      <c r="L30" s="1" t="s">
        <v>785</v>
      </c>
      <c r="M30" s="1" t="s">
        <v>86</v>
      </c>
      <c r="N30" s="1" t="s">
        <v>786</v>
      </c>
      <c r="O30" s="1" t="s">
        <v>787</v>
      </c>
      <c r="P30" s="1" t="s">
        <v>88</v>
      </c>
      <c r="Q30" s="1" t="s">
        <v>788</v>
      </c>
      <c r="R30" s="1" t="s">
        <v>789</v>
      </c>
      <c r="S30" s="1">
        <v>9755033118</v>
      </c>
      <c r="T30" s="1" t="s">
        <v>122</v>
      </c>
      <c r="U30" s="1" t="s">
        <v>790</v>
      </c>
      <c r="V30" s="1">
        <v>9424606790</v>
      </c>
      <c r="W30" s="1" t="s">
        <v>124</v>
      </c>
      <c r="X30" s="1" t="s">
        <v>791</v>
      </c>
      <c r="Y30" s="1" t="s">
        <v>792</v>
      </c>
      <c r="Z30" s="1" t="s">
        <v>793</v>
      </c>
      <c r="AA30" s="1" t="s">
        <v>791</v>
      </c>
      <c r="AB30" s="1" t="s">
        <v>792</v>
      </c>
      <c r="AC30" s="1" t="s">
        <v>793</v>
      </c>
      <c r="AD30" s="1">
        <v>10.0</v>
      </c>
      <c r="AE30" s="1" t="s">
        <v>97</v>
      </c>
      <c r="AF30" s="1" t="s">
        <v>794</v>
      </c>
      <c r="AG30" s="1" t="s">
        <v>795</v>
      </c>
      <c r="AH30" s="1" t="s">
        <v>546</v>
      </c>
      <c r="AI30" s="1" t="s">
        <v>100</v>
      </c>
      <c r="AJ30" s="1">
        <v>78</v>
      </c>
      <c r="AK30" s="1"/>
      <c r="AL30" s="1" t="s">
        <v>796</v>
      </c>
      <c r="AM30" s="1" t="s">
        <v>795</v>
      </c>
      <c r="AN30" s="1" t="s">
        <v>164</v>
      </c>
      <c r="AO30" s="1" t="s">
        <v>636</v>
      </c>
      <c r="AP30" s="1" t="s">
        <v>102</v>
      </c>
      <c r="AQ30" s="1">
        <v>85.8</v>
      </c>
      <c r="AR30" s="1"/>
      <c r="AS30" s="1"/>
      <c r="AT30" s="1"/>
      <c r="AU30" s="1"/>
      <c r="AV30" s="1"/>
      <c r="AW30" s="1"/>
      <c r="AX30" s="1"/>
      <c r="AY30" s="1" t="s">
        <v>797</v>
      </c>
      <c r="AZ30" s="1" t="s">
        <v>798</v>
      </c>
      <c r="BA30" s="1" t="s">
        <v>167</v>
      </c>
      <c r="BB30" s="1" t="s">
        <v>168</v>
      </c>
      <c r="BC30" s="1" t="s">
        <v>726</v>
      </c>
      <c r="BD30" s="1" t="s">
        <v>170</v>
      </c>
      <c r="BE30" s="1">
        <v>94.9</v>
      </c>
      <c r="BF30" s="1">
        <v>9.49</v>
      </c>
      <c r="BG30" s="1"/>
      <c r="BH30" s="1"/>
      <c r="BI30" s="1"/>
      <c r="BJ30" s="1"/>
      <c r="BK30" s="1"/>
      <c r="BL30" s="1"/>
      <c r="BM30" s="1"/>
      <c r="BN30" s="1"/>
      <c r="BO30" s="1" t="s">
        <v>799</v>
      </c>
      <c r="BP30" s="1"/>
      <c r="BQ30" s="1"/>
      <c r="BR30" s="1" t="s">
        <v>800</v>
      </c>
      <c r="BS30" s="1">
        <v>15</v>
      </c>
      <c r="BT30" s="1" t="s">
        <v>801</v>
      </c>
      <c r="BU30" s="1" t="str">
        <f>HYPERLINK("https://nconnect.nicmar.ac.in/storage/profile/ProfilePhoto_P25709031_768124.jpg","Download")</f>
        <v>0</v>
      </c>
      <c r="BV30" s="3"/>
      <c r="BW30" s="3"/>
    </row>
    <row r="31" spans="1:75">
      <c r="A31" s="1" t="s">
        <v>75</v>
      </c>
      <c r="B31" s="1" t="s">
        <v>76</v>
      </c>
      <c r="C31" s="1" t="s">
        <v>802</v>
      </c>
      <c r="D31" s="1" t="s">
        <v>803</v>
      </c>
      <c r="E31" s="1"/>
      <c r="F31" s="1" t="s">
        <v>804</v>
      </c>
      <c r="G31" s="1" t="s">
        <v>805</v>
      </c>
      <c r="H31" s="1" t="s">
        <v>806</v>
      </c>
      <c r="I31" s="1" t="s">
        <v>807</v>
      </c>
      <c r="J31" s="1">
        <v>9840661365</v>
      </c>
      <c r="K31" s="1" t="s">
        <v>84</v>
      </c>
      <c r="L31" s="1" t="s">
        <v>808</v>
      </c>
      <c r="M31" s="1" t="s">
        <v>86</v>
      </c>
      <c r="N31" s="1" t="s">
        <v>809</v>
      </c>
      <c r="O31" s="1"/>
      <c r="P31" s="1" t="s">
        <v>185</v>
      </c>
      <c r="Q31" s="1" t="s">
        <v>810</v>
      </c>
      <c r="R31" s="1" t="s">
        <v>811</v>
      </c>
      <c r="S31" s="1">
        <v>9791571477</v>
      </c>
      <c r="T31" s="1" t="s">
        <v>812</v>
      </c>
      <c r="U31" s="1" t="s">
        <v>813</v>
      </c>
      <c r="V31" s="1">
        <v>9865269456</v>
      </c>
      <c r="W31" s="1" t="s">
        <v>814</v>
      </c>
      <c r="X31" s="1" t="s">
        <v>815</v>
      </c>
      <c r="Y31" s="1" t="s">
        <v>816</v>
      </c>
      <c r="Z31" s="1" t="s">
        <v>408</v>
      </c>
      <c r="AA31" s="1" t="s">
        <v>815</v>
      </c>
      <c r="AB31" s="1" t="s">
        <v>816</v>
      </c>
      <c r="AC31" s="1" t="s">
        <v>408</v>
      </c>
      <c r="AD31" s="1">
        <v>8.87</v>
      </c>
      <c r="AE31" s="1" t="s">
        <v>97</v>
      </c>
      <c r="AF31" s="1" t="s">
        <v>817</v>
      </c>
      <c r="AG31" s="1" t="s">
        <v>818</v>
      </c>
      <c r="AH31" s="1" t="s">
        <v>130</v>
      </c>
      <c r="AI31" s="1" t="s">
        <v>101</v>
      </c>
      <c r="AJ31" s="1">
        <v>90.6</v>
      </c>
      <c r="AK31" s="1">
        <v>9.06</v>
      </c>
      <c r="AL31" s="1" t="s">
        <v>819</v>
      </c>
      <c r="AM31" s="1" t="s">
        <v>820</v>
      </c>
      <c r="AN31" s="1"/>
      <c r="AO31" s="1" t="s">
        <v>821</v>
      </c>
      <c r="AP31" s="1" t="s">
        <v>483</v>
      </c>
      <c r="AQ31" s="1">
        <v>92</v>
      </c>
      <c r="AR31" s="1">
        <v>9.2</v>
      </c>
      <c r="AS31" s="1"/>
      <c r="AT31" s="1"/>
      <c r="AU31" s="1"/>
      <c r="AV31" s="1"/>
      <c r="AW31" s="1"/>
      <c r="AX31" s="1"/>
      <c r="AY31" s="1" t="s">
        <v>637</v>
      </c>
      <c r="AZ31" s="1" t="s">
        <v>822</v>
      </c>
      <c r="BA31" s="1"/>
      <c r="BB31" s="1"/>
      <c r="BC31" s="1" t="s">
        <v>136</v>
      </c>
      <c r="BD31" s="1" t="s">
        <v>107</v>
      </c>
      <c r="BE31" s="1">
        <v>81.4</v>
      </c>
      <c r="BF31" s="1">
        <v>8.14</v>
      </c>
      <c r="BG31" s="1"/>
      <c r="BH31" s="1"/>
      <c r="BI31" s="1"/>
      <c r="BJ31" s="1"/>
      <c r="BK31" s="1"/>
      <c r="BL31" s="1"/>
      <c r="BM31" s="1"/>
      <c r="BN31" s="1"/>
      <c r="BO31" s="1" t="s">
        <v>823</v>
      </c>
      <c r="BP31" s="1"/>
      <c r="BQ31" s="1"/>
      <c r="BR31" s="1" t="s">
        <v>824</v>
      </c>
      <c r="BS31" s="1">
        <v>9</v>
      </c>
      <c r="BT31" s="1"/>
      <c r="BU31" s="1" t="str">
        <f>HYPERLINK("https://nconnect.nicmar.ac.in/storage/profile/ProfilePhoto_P25709032_179346.jpg","Download")</f>
        <v>0</v>
      </c>
      <c r="BV31" s="3"/>
      <c r="BW31" s="3"/>
    </row>
    <row r="32" spans="1:75">
      <c r="A32" s="1" t="s">
        <v>75</v>
      </c>
      <c r="B32" s="1" t="s">
        <v>76</v>
      </c>
      <c r="C32" s="1" t="s">
        <v>825</v>
      </c>
      <c r="D32" s="1" t="s">
        <v>826</v>
      </c>
      <c r="E32" s="1" t="s">
        <v>827</v>
      </c>
      <c r="F32" s="1" t="s">
        <v>828</v>
      </c>
      <c r="G32" s="1" t="s">
        <v>829</v>
      </c>
      <c r="H32" s="1" t="s">
        <v>830</v>
      </c>
      <c r="I32" s="1" t="s">
        <v>831</v>
      </c>
      <c r="J32" s="1">
        <v>9966660941</v>
      </c>
      <c r="K32" s="1" t="s">
        <v>84</v>
      </c>
      <c r="L32" s="1" t="s">
        <v>832</v>
      </c>
      <c r="M32" s="1" t="s">
        <v>86</v>
      </c>
      <c r="N32" s="1" t="s">
        <v>833</v>
      </c>
      <c r="O32" s="1" t="s">
        <v>834</v>
      </c>
      <c r="P32" s="1"/>
      <c r="Q32" s="1" t="s">
        <v>835</v>
      </c>
      <c r="R32" s="1" t="s">
        <v>836</v>
      </c>
      <c r="S32" s="1">
        <v>9666191463</v>
      </c>
      <c r="T32" s="1" t="s">
        <v>305</v>
      </c>
      <c r="U32" s="1" t="s">
        <v>837</v>
      </c>
      <c r="V32" s="1">
        <v>8501825868</v>
      </c>
      <c r="W32" s="1" t="s">
        <v>518</v>
      </c>
      <c r="X32" s="1" t="s">
        <v>838</v>
      </c>
      <c r="Y32" s="1" t="s">
        <v>839</v>
      </c>
      <c r="Z32" s="1" t="s">
        <v>158</v>
      </c>
      <c r="AA32" s="1" t="s">
        <v>838</v>
      </c>
      <c r="AB32" s="1" t="s">
        <v>839</v>
      </c>
      <c r="AC32" s="1" t="s">
        <v>158</v>
      </c>
      <c r="AD32" s="1">
        <v>9.18</v>
      </c>
      <c r="AE32" s="1" t="s">
        <v>97</v>
      </c>
      <c r="AF32" s="1" t="s">
        <v>840</v>
      </c>
      <c r="AG32" s="1" t="s">
        <v>841</v>
      </c>
      <c r="AH32" s="1" t="s">
        <v>100</v>
      </c>
      <c r="AI32" s="1" t="s">
        <v>131</v>
      </c>
      <c r="AJ32" s="1">
        <v>95</v>
      </c>
      <c r="AK32" s="1">
        <v>10</v>
      </c>
      <c r="AL32" s="1" t="s">
        <v>842</v>
      </c>
      <c r="AM32" s="1" t="s">
        <v>163</v>
      </c>
      <c r="AN32" s="1" t="s">
        <v>164</v>
      </c>
      <c r="AO32" s="1" t="s">
        <v>228</v>
      </c>
      <c r="AP32" s="1" t="s">
        <v>133</v>
      </c>
      <c r="AQ32" s="1">
        <v>96.2</v>
      </c>
      <c r="AR32" s="1"/>
      <c r="AS32" s="1"/>
      <c r="AT32" s="1"/>
      <c r="AU32" s="1"/>
      <c r="AV32" s="1"/>
      <c r="AW32" s="1"/>
      <c r="AX32" s="1"/>
      <c r="AY32" s="1" t="s">
        <v>843</v>
      </c>
      <c r="AZ32" s="1" t="s">
        <v>844</v>
      </c>
      <c r="BA32" s="1" t="s">
        <v>167</v>
      </c>
      <c r="BB32" s="1" t="s">
        <v>168</v>
      </c>
      <c r="BC32" s="1" t="s">
        <v>414</v>
      </c>
      <c r="BD32" s="1" t="s">
        <v>337</v>
      </c>
      <c r="BE32" s="1">
        <v>74.4</v>
      </c>
      <c r="BF32" s="1">
        <v>7.94</v>
      </c>
      <c r="BG32" s="1"/>
      <c r="BH32" s="1"/>
      <c r="BI32" s="1"/>
      <c r="BJ32" s="1"/>
      <c r="BK32" s="1"/>
      <c r="BL32" s="1"/>
      <c r="BM32" s="1"/>
      <c r="BN32" s="1"/>
      <c r="BO32" s="1" t="s">
        <v>845</v>
      </c>
      <c r="BP32" s="1"/>
      <c r="BQ32" s="1"/>
      <c r="BR32" s="1" t="s">
        <v>846</v>
      </c>
      <c r="BS32" s="1">
        <v>17</v>
      </c>
      <c r="BT32" s="1" t="s">
        <v>847</v>
      </c>
      <c r="BU32" s="1" t="str">
        <f>HYPERLINK("https://nconnect.nicmar.ac.in/storage/profile/ProfilePhoto_P25709033_145237.jpg","Download")</f>
        <v>0</v>
      </c>
      <c r="BV32" s="3"/>
      <c r="BW32" s="3"/>
    </row>
    <row r="33" spans="1:75">
      <c r="A33" s="1" t="s">
        <v>75</v>
      </c>
      <c r="B33" s="1" t="s">
        <v>76</v>
      </c>
      <c r="C33" s="1" t="s">
        <v>848</v>
      </c>
      <c r="D33" s="1" t="s">
        <v>849</v>
      </c>
      <c r="E33" s="1" t="s">
        <v>850</v>
      </c>
      <c r="F33" s="1" t="s">
        <v>851</v>
      </c>
      <c r="G33" s="1" t="s">
        <v>852</v>
      </c>
      <c r="H33" s="1" t="s">
        <v>853</v>
      </c>
      <c r="I33" s="1" t="s">
        <v>854</v>
      </c>
      <c r="J33" s="1">
        <v>9156898447</v>
      </c>
      <c r="K33" s="1" t="s">
        <v>84</v>
      </c>
      <c r="L33" s="1" t="s">
        <v>855</v>
      </c>
      <c r="M33" s="1" t="s">
        <v>86</v>
      </c>
      <c r="N33" s="1" t="s">
        <v>856</v>
      </c>
      <c r="O33" s="1"/>
      <c r="P33" s="1" t="s">
        <v>88</v>
      </c>
      <c r="Q33" s="1" t="s">
        <v>857</v>
      </c>
      <c r="R33" s="1" t="s">
        <v>850</v>
      </c>
      <c r="S33" s="1">
        <v>9225518447</v>
      </c>
      <c r="T33" s="1" t="s">
        <v>456</v>
      </c>
      <c r="U33" s="1" t="s">
        <v>858</v>
      </c>
      <c r="V33" s="1">
        <v>9326285899</v>
      </c>
      <c r="W33" s="1" t="s">
        <v>124</v>
      </c>
      <c r="X33" s="1" t="s">
        <v>859</v>
      </c>
      <c r="Y33" s="1" t="s">
        <v>251</v>
      </c>
      <c r="Z33" s="1" t="s">
        <v>127</v>
      </c>
      <c r="AA33" s="1" t="s">
        <v>859</v>
      </c>
      <c r="AB33" s="1" t="s">
        <v>251</v>
      </c>
      <c r="AC33" s="1" t="s">
        <v>127</v>
      </c>
      <c r="AD33" s="1">
        <v>8.92</v>
      </c>
      <c r="AE33" s="1" t="s">
        <v>97</v>
      </c>
      <c r="AF33" s="1" t="s">
        <v>860</v>
      </c>
      <c r="AG33" s="1" t="s">
        <v>861</v>
      </c>
      <c r="AH33" s="1" t="s">
        <v>161</v>
      </c>
      <c r="AI33" s="1" t="s">
        <v>196</v>
      </c>
      <c r="AJ33" s="1">
        <v>70</v>
      </c>
      <c r="AK33" s="1"/>
      <c r="AL33" s="1"/>
      <c r="AM33" s="1"/>
      <c r="AN33" s="1"/>
      <c r="AO33" s="1"/>
      <c r="AP33" s="1"/>
      <c r="AQ33" s="1"/>
      <c r="AR33" s="1"/>
      <c r="AS33" s="1" t="s">
        <v>723</v>
      </c>
      <c r="AT33" s="1" t="s">
        <v>862</v>
      </c>
      <c r="AU33" s="1" t="s">
        <v>436</v>
      </c>
      <c r="AV33" s="1" t="s">
        <v>863</v>
      </c>
      <c r="AW33" s="1">
        <v>92</v>
      </c>
      <c r="AX33" s="1"/>
      <c r="AY33" s="1" t="s">
        <v>864</v>
      </c>
      <c r="AZ33" s="1" t="s">
        <v>865</v>
      </c>
      <c r="BA33" s="1" t="s">
        <v>314</v>
      </c>
      <c r="BB33" s="1" t="s">
        <v>168</v>
      </c>
      <c r="BC33" s="1" t="s">
        <v>866</v>
      </c>
      <c r="BD33" s="1" t="s">
        <v>867</v>
      </c>
      <c r="BE33" s="1">
        <v>77.84</v>
      </c>
      <c r="BF33" s="1">
        <v>8.57</v>
      </c>
      <c r="BG33" s="1"/>
      <c r="BH33" s="1"/>
      <c r="BI33" s="1"/>
      <c r="BJ33" s="1"/>
      <c r="BK33" s="1"/>
      <c r="BL33" s="1"/>
      <c r="BM33" s="1"/>
      <c r="BN33" s="1"/>
      <c r="BO33" s="1" t="s">
        <v>868</v>
      </c>
      <c r="BP33" s="1"/>
      <c r="BQ33" s="1"/>
      <c r="BR33" s="1" t="s">
        <v>869</v>
      </c>
      <c r="BS33" s="1">
        <v>9</v>
      </c>
      <c r="BT33" s="1" t="s">
        <v>870</v>
      </c>
      <c r="BU33" s="1" t="str">
        <f>HYPERLINK("https://nconnect.nicmar.ac.in/storage/profile/ProfilePhoto_P25709034_713268.jpg","Download")</f>
        <v>0</v>
      </c>
      <c r="BV33" s="3"/>
      <c r="BW33" s="3"/>
    </row>
    <row r="34" spans="1:75">
      <c r="A34" s="1" t="s">
        <v>75</v>
      </c>
      <c r="B34" s="1" t="s">
        <v>76</v>
      </c>
      <c r="C34" s="1" t="s">
        <v>871</v>
      </c>
      <c r="D34" s="1" t="s">
        <v>872</v>
      </c>
      <c r="E34" s="1" t="s">
        <v>873</v>
      </c>
      <c r="F34" s="1" t="s">
        <v>874</v>
      </c>
      <c r="G34" s="1" t="s">
        <v>875</v>
      </c>
      <c r="H34" s="1" t="s">
        <v>876</v>
      </c>
      <c r="I34" s="1" t="s">
        <v>877</v>
      </c>
      <c r="J34" s="1">
        <v>9880453134</v>
      </c>
      <c r="K34" s="1" t="s">
        <v>84</v>
      </c>
      <c r="L34" s="1" t="s">
        <v>878</v>
      </c>
      <c r="M34" s="1" t="s">
        <v>86</v>
      </c>
      <c r="N34" s="1" t="s">
        <v>879</v>
      </c>
      <c r="O34" s="1"/>
      <c r="P34" s="1" t="s">
        <v>601</v>
      </c>
      <c r="Q34" s="1" t="s">
        <v>880</v>
      </c>
      <c r="R34" s="1" t="s">
        <v>881</v>
      </c>
      <c r="S34" s="1">
        <v>9008963134</v>
      </c>
      <c r="T34" s="1" t="s">
        <v>882</v>
      </c>
      <c r="U34" s="1" t="s">
        <v>883</v>
      </c>
      <c r="V34" s="1">
        <v>9880732529</v>
      </c>
      <c r="W34" s="1" t="s">
        <v>124</v>
      </c>
      <c r="X34" s="1" t="s">
        <v>884</v>
      </c>
      <c r="Y34" s="1" t="s">
        <v>885</v>
      </c>
      <c r="Z34" s="1" t="s">
        <v>386</v>
      </c>
      <c r="AA34" s="1" t="s">
        <v>884</v>
      </c>
      <c r="AB34" s="1" t="s">
        <v>885</v>
      </c>
      <c r="AC34" s="1" t="s">
        <v>386</v>
      </c>
      <c r="AD34" s="1">
        <v>8.84</v>
      </c>
      <c r="AE34" s="1" t="s">
        <v>97</v>
      </c>
      <c r="AF34" s="1" t="s">
        <v>886</v>
      </c>
      <c r="AG34" s="1" t="s">
        <v>887</v>
      </c>
      <c r="AH34" s="1" t="s">
        <v>130</v>
      </c>
      <c r="AI34" s="1" t="s">
        <v>636</v>
      </c>
      <c r="AJ34" s="1">
        <v>93.6</v>
      </c>
      <c r="AK34" s="1"/>
      <c r="AL34" s="1" t="s">
        <v>888</v>
      </c>
      <c r="AM34" s="1" t="s">
        <v>889</v>
      </c>
      <c r="AN34" s="1"/>
      <c r="AO34" s="1" t="s">
        <v>311</v>
      </c>
      <c r="AP34" s="1" t="s">
        <v>106</v>
      </c>
      <c r="AQ34" s="1">
        <v>99</v>
      </c>
      <c r="AR34" s="1"/>
      <c r="AS34" s="1"/>
      <c r="AT34" s="1"/>
      <c r="AU34" s="1"/>
      <c r="AV34" s="1"/>
      <c r="AW34" s="1"/>
      <c r="AX34" s="1"/>
      <c r="AY34" s="1" t="s">
        <v>890</v>
      </c>
      <c r="AZ34" s="1" t="s">
        <v>891</v>
      </c>
      <c r="BA34" s="1"/>
      <c r="BB34" s="1"/>
      <c r="BC34" s="1" t="s">
        <v>526</v>
      </c>
      <c r="BD34" s="1" t="s">
        <v>231</v>
      </c>
      <c r="BE34" s="1">
        <v>83.9</v>
      </c>
      <c r="BF34" s="1">
        <v>8.39</v>
      </c>
      <c r="BG34" s="1"/>
      <c r="BH34" s="1"/>
      <c r="BI34" s="1"/>
      <c r="BJ34" s="1"/>
      <c r="BK34" s="1"/>
      <c r="BL34" s="1"/>
      <c r="BM34" s="1"/>
      <c r="BN34" s="1"/>
      <c r="BO34" s="1" t="s">
        <v>232</v>
      </c>
      <c r="BP34" s="1"/>
      <c r="BQ34" s="1"/>
      <c r="BR34" s="1" t="s">
        <v>892</v>
      </c>
      <c r="BS34" s="1">
        <v>9</v>
      </c>
      <c r="BT34" s="1"/>
      <c r="BU34" s="1" t="str">
        <f>HYPERLINK("https://nconnect.nicmar.ac.in/storage/profile/ProfilePhoto_P25709035_236748.jpg","Download")</f>
        <v>0</v>
      </c>
      <c r="BV34" s="3"/>
      <c r="BW34" s="3"/>
    </row>
    <row r="35" spans="1:75">
      <c r="A35" s="1" t="s">
        <v>75</v>
      </c>
      <c r="B35" s="1" t="s">
        <v>76</v>
      </c>
      <c r="C35" s="1" t="s">
        <v>893</v>
      </c>
      <c r="D35" s="1" t="s">
        <v>894</v>
      </c>
      <c r="E35" s="1" t="s">
        <v>895</v>
      </c>
      <c r="F35" s="1" t="s">
        <v>896</v>
      </c>
      <c r="G35" s="1" t="s">
        <v>897</v>
      </c>
      <c r="H35" s="1" t="s">
        <v>898</v>
      </c>
      <c r="I35" s="1" t="s">
        <v>899</v>
      </c>
      <c r="J35" s="1">
        <v>9505565657</v>
      </c>
      <c r="K35" s="1" t="s">
        <v>84</v>
      </c>
      <c r="L35" s="1" t="s">
        <v>900</v>
      </c>
      <c r="M35" s="1" t="s">
        <v>86</v>
      </c>
      <c r="N35" s="1" t="s">
        <v>901</v>
      </c>
      <c r="O35" s="1" t="s">
        <v>902</v>
      </c>
      <c r="P35" s="1" t="s">
        <v>601</v>
      </c>
      <c r="Q35" s="1" t="s">
        <v>903</v>
      </c>
      <c r="R35" s="1" t="s">
        <v>904</v>
      </c>
      <c r="S35" s="1">
        <v>9848647773</v>
      </c>
      <c r="T35" s="1" t="s">
        <v>275</v>
      </c>
      <c r="U35" s="1" t="s">
        <v>905</v>
      </c>
      <c r="V35" s="1">
        <v>9951124875</v>
      </c>
      <c r="W35" s="1" t="s">
        <v>518</v>
      </c>
      <c r="X35" s="1" t="s">
        <v>906</v>
      </c>
      <c r="Y35" s="1" t="s">
        <v>907</v>
      </c>
      <c r="Z35" s="1" t="s">
        <v>279</v>
      </c>
      <c r="AA35" s="1" t="s">
        <v>906</v>
      </c>
      <c r="AB35" s="1" t="s">
        <v>907</v>
      </c>
      <c r="AC35" s="1" t="s">
        <v>279</v>
      </c>
      <c r="AD35" s="1">
        <v>9.29</v>
      </c>
      <c r="AE35" s="1" t="s">
        <v>97</v>
      </c>
      <c r="AF35" s="1" t="s">
        <v>908</v>
      </c>
      <c r="AG35" s="1" t="s">
        <v>909</v>
      </c>
      <c r="AH35" s="1" t="s">
        <v>161</v>
      </c>
      <c r="AI35" s="1" t="s">
        <v>225</v>
      </c>
      <c r="AJ35" s="1">
        <v>100</v>
      </c>
      <c r="AK35" s="1">
        <v>10</v>
      </c>
      <c r="AL35" s="1" t="s">
        <v>910</v>
      </c>
      <c r="AM35" s="1" t="s">
        <v>911</v>
      </c>
      <c r="AN35" s="1" t="s">
        <v>164</v>
      </c>
      <c r="AO35" s="1" t="s">
        <v>100</v>
      </c>
      <c r="AP35" s="1" t="s">
        <v>311</v>
      </c>
      <c r="AQ35" s="1">
        <v>88.6</v>
      </c>
      <c r="AR35" s="1">
        <v>8.86</v>
      </c>
      <c r="AS35" s="1"/>
      <c r="AT35" s="1"/>
      <c r="AU35" s="1"/>
      <c r="AV35" s="1"/>
      <c r="AW35" s="1"/>
      <c r="AX35" s="1"/>
      <c r="AY35" s="1" t="s">
        <v>285</v>
      </c>
      <c r="AZ35" s="1" t="s">
        <v>912</v>
      </c>
      <c r="BA35" s="1" t="s">
        <v>167</v>
      </c>
      <c r="BB35" s="1" t="s">
        <v>168</v>
      </c>
      <c r="BC35" s="1" t="s">
        <v>102</v>
      </c>
      <c r="BD35" s="1" t="s">
        <v>913</v>
      </c>
      <c r="BE35" s="1">
        <v>79.7</v>
      </c>
      <c r="BF35" s="1">
        <v>8.72</v>
      </c>
      <c r="BG35" s="1"/>
      <c r="BH35" s="1"/>
      <c r="BI35" s="1"/>
      <c r="BJ35" s="1"/>
      <c r="BK35" s="1"/>
      <c r="BL35" s="1"/>
      <c r="BM35" s="1"/>
      <c r="BN35" s="1"/>
      <c r="BO35" s="1" t="s">
        <v>914</v>
      </c>
      <c r="BP35" s="1"/>
      <c r="BQ35" s="1"/>
      <c r="BR35" s="1" t="s">
        <v>915</v>
      </c>
      <c r="BS35" s="1">
        <v>31</v>
      </c>
      <c r="BT35" s="1" t="s">
        <v>916</v>
      </c>
      <c r="BU35" s="1" t="str">
        <f>HYPERLINK("https://nconnect.nicmar.ac.in/storage/profile/ProfilePhoto_P25709036_689372.jpg","Download")</f>
        <v>0</v>
      </c>
      <c r="BV35" s="3"/>
      <c r="BW35" s="3"/>
    </row>
    <row r="36" spans="1:75">
      <c r="A36" s="1" t="s">
        <v>75</v>
      </c>
      <c r="B36" s="1" t="s">
        <v>76</v>
      </c>
      <c r="C36" s="1" t="s">
        <v>917</v>
      </c>
      <c r="D36" s="1" t="s">
        <v>918</v>
      </c>
      <c r="E36" s="1"/>
      <c r="F36" s="1" t="s">
        <v>372</v>
      </c>
      <c r="G36" s="1" t="s">
        <v>919</v>
      </c>
      <c r="H36" s="1" t="s">
        <v>920</v>
      </c>
      <c r="I36" s="1" t="s">
        <v>921</v>
      </c>
      <c r="J36" s="1">
        <v>7826928556</v>
      </c>
      <c r="K36" s="1" t="s">
        <v>84</v>
      </c>
      <c r="L36" s="1" t="s">
        <v>922</v>
      </c>
      <c r="M36" s="1" t="s">
        <v>86</v>
      </c>
      <c r="N36" s="1" t="s">
        <v>923</v>
      </c>
      <c r="O36" s="1"/>
      <c r="P36" s="1" t="s">
        <v>88</v>
      </c>
      <c r="Q36" s="1" t="s">
        <v>924</v>
      </c>
      <c r="R36" s="1" t="s">
        <v>925</v>
      </c>
      <c r="S36" s="1">
        <v>9443441921</v>
      </c>
      <c r="T36" s="1" t="s">
        <v>926</v>
      </c>
      <c r="U36" s="1" t="s">
        <v>927</v>
      </c>
      <c r="V36" s="1">
        <v>9566758736</v>
      </c>
      <c r="W36" s="1" t="s">
        <v>328</v>
      </c>
      <c r="X36" s="1" t="s">
        <v>928</v>
      </c>
      <c r="Y36" s="1" t="s">
        <v>929</v>
      </c>
      <c r="Z36" s="1" t="s">
        <v>408</v>
      </c>
      <c r="AA36" s="1" t="s">
        <v>928</v>
      </c>
      <c r="AB36" s="1" t="s">
        <v>929</v>
      </c>
      <c r="AC36" s="1" t="s">
        <v>408</v>
      </c>
      <c r="AD36" s="1">
        <v>8.55</v>
      </c>
      <c r="AE36" s="1" t="s">
        <v>97</v>
      </c>
      <c r="AF36" s="1" t="s">
        <v>930</v>
      </c>
      <c r="AG36" s="1" t="s">
        <v>820</v>
      </c>
      <c r="AH36" s="1" t="s">
        <v>194</v>
      </c>
      <c r="AI36" s="1" t="s">
        <v>161</v>
      </c>
      <c r="AJ36" s="1">
        <v>85.5</v>
      </c>
      <c r="AK36" s="1">
        <v>9</v>
      </c>
      <c r="AL36" s="1" t="s">
        <v>931</v>
      </c>
      <c r="AM36" s="1" t="s">
        <v>820</v>
      </c>
      <c r="AN36" s="1"/>
      <c r="AO36" s="1" t="s">
        <v>100</v>
      </c>
      <c r="AP36" s="1" t="s">
        <v>131</v>
      </c>
      <c r="AQ36" s="1">
        <v>65.66</v>
      </c>
      <c r="AR36" s="1"/>
      <c r="AS36" s="1"/>
      <c r="AT36" s="1"/>
      <c r="AU36" s="1"/>
      <c r="AV36" s="1"/>
      <c r="AW36" s="1"/>
      <c r="AX36" s="1"/>
      <c r="AY36" s="1" t="s">
        <v>932</v>
      </c>
      <c r="AZ36" s="1" t="s">
        <v>932</v>
      </c>
      <c r="BA36" s="1"/>
      <c r="BB36" s="1"/>
      <c r="BC36" s="1" t="s">
        <v>136</v>
      </c>
      <c r="BD36" s="1" t="s">
        <v>231</v>
      </c>
      <c r="BE36" s="1">
        <v>77</v>
      </c>
      <c r="BF36" s="1">
        <v>7.7</v>
      </c>
      <c r="BG36" s="1"/>
      <c r="BH36" s="1"/>
      <c r="BI36" s="1"/>
      <c r="BJ36" s="1"/>
      <c r="BK36" s="1"/>
      <c r="BL36" s="1"/>
      <c r="BM36" s="1"/>
      <c r="BN36" s="1"/>
      <c r="BO36" s="1" t="s">
        <v>933</v>
      </c>
      <c r="BP36" s="1"/>
      <c r="BQ36" s="1"/>
      <c r="BR36" s="1" t="s">
        <v>934</v>
      </c>
      <c r="BS36" s="1">
        <v>18</v>
      </c>
      <c r="BT36" s="1"/>
      <c r="BU36" s="1" t="str">
        <f>HYPERLINK("https://nconnect.nicmar.ac.in/storage/profile/ProfilePhoto_P25709037_851924.jpg","Download")</f>
        <v>0</v>
      </c>
      <c r="BV36" s="3"/>
      <c r="BW36" s="3"/>
    </row>
    <row r="37" spans="1:75">
      <c r="A37" s="1" t="s">
        <v>75</v>
      </c>
      <c r="B37" s="1" t="s">
        <v>76</v>
      </c>
      <c r="C37" s="1" t="s">
        <v>935</v>
      </c>
      <c r="D37" s="1" t="s">
        <v>936</v>
      </c>
      <c r="E37" s="1"/>
      <c r="F37" s="1" t="s">
        <v>937</v>
      </c>
      <c r="G37" s="1" t="s">
        <v>938</v>
      </c>
      <c r="H37" s="1" t="s">
        <v>939</v>
      </c>
      <c r="I37" s="1" t="s">
        <v>940</v>
      </c>
      <c r="J37" s="1">
        <v>7330805200</v>
      </c>
      <c r="K37" s="1" t="s">
        <v>84</v>
      </c>
      <c r="L37" s="1" t="s">
        <v>941</v>
      </c>
      <c r="M37" s="1" t="s">
        <v>86</v>
      </c>
      <c r="N37" s="1" t="s">
        <v>942</v>
      </c>
      <c r="O37" s="1"/>
      <c r="P37" s="1" t="s">
        <v>185</v>
      </c>
      <c r="Q37" s="1" t="s">
        <v>943</v>
      </c>
      <c r="R37" s="1" t="s">
        <v>944</v>
      </c>
      <c r="S37" s="1">
        <v>9849155200</v>
      </c>
      <c r="T37" s="1" t="s">
        <v>275</v>
      </c>
      <c r="U37" s="1" t="s">
        <v>945</v>
      </c>
      <c r="V37" s="1">
        <v>8106576085</v>
      </c>
      <c r="W37" s="1" t="s">
        <v>155</v>
      </c>
      <c r="X37" s="1" t="s">
        <v>946</v>
      </c>
      <c r="Y37" s="1" t="s">
        <v>947</v>
      </c>
      <c r="Z37" s="1" t="s">
        <v>158</v>
      </c>
      <c r="AA37" s="1" t="s">
        <v>946</v>
      </c>
      <c r="AB37" s="1" t="s">
        <v>947</v>
      </c>
      <c r="AC37" s="1" t="s">
        <v>158</v>
      </c>
      <c r="AD37" s="1">
        <v>8.18</v>
      </c>
      <c r="AE37" s="1" t="s">
        <v>97</v>
      </c>
      <c r="AF37" s="1" t="s">
        <v>948</v>
      </c>
      <c r="AG37" s="1" t="s">
        <v>949</v>
      </c>
      <c r="AH37" s="1" t="s">
        <v>100</v>
      </c>
      <c r="AI37" s="1" t="s">
        <v>131</v>
      </c>
      <c r="AJ37" s="1">
        <v>87.4</v>
      </c>
      <c r="AK37" s="1">
        <v>9.2</v>
      </c>
      <c r="AL37" s="1"/>
      <c r="AM37" s="1"/>
      <c r="AN37" s="1" t="s">
        <v>950</v>
      </c>
      <c r="AO37" s="1"/>
      <c r="AP37" s="1"/>
      <c r="AQ37" s="1"/>
      <c r="AR37" s="1"/>
      <c r="AS37" s="1" t="s">
        <v>282</v>
      </c>
      <c r="AT37" s="1" t="s">
        <v>951</v>
      </c>
      <c r="AU37" s="1" t="s">
        <v>228</v>
      </c>
      <c r="AV37" s="1" t="s">
        <v>201</v>
      </c>
      <c r="AW37" s="1">
        <v>73.1</v>
      </c>
      <c r="AX37" s="1">
        <v>7.81</v>
      </c>
      <c r="AY37" s="1" t="s">
        <v>952</v>
      </c>
      <c r="AZ37" s="1" t="s">
        <v>953</v>
      </c>
      <c r="BA37" s="1" t="s">
        <v>167</v>
      </c>
      <c r="BB37" s="1" t="s">
        <v>168</v>
      </c>
      <c r="BC37" s="1" t="s">
        <v>201</v>
      </c>
      <c r="BD37" s="1" t="s">
        <v>137</v>
      </c>
      <c r="BE37" s="1">
        <v>78.7</v>
      </c>
      <c r="BF37" s="1">
        <v>8.37</v>
      </c>
      <c r="BG37" s="1"/>
      <c r="BH37" s="1"/>
      <c r="BI37" s="1"/>
      <c r="BJ37" s="1"/>
      <c r="BK37" s="1"/>
      <c r="BL37" s="1"/>
      <c r="BM37" s="1"/>
      <c r="BN37" s="1"/>
      <c r="BO37" s="1" t="s">
        <v>954</v>
      </c>
      <c r="BP37" s="1"/>
      <c r="BQ37" s="1"/>
      <c r="BR37" s="1" t="s">
        <v>955</v>
      </c>
      <c r="BS37" s="1">
        <v>45</v>
      </c>
      <c r="BT37" s="1" t="s">
        <v>956</v>
      </c>
      <c r="BU37" s="1" t="str">
        <f>HYPERLINK("https://nconnect.nicmar.ac.in/storage/profile/ProfilePhoto_P25709038_481736.jpg","Download")</f>
        <v>0</v>
      </c>
      <c r="BV37" s="3"/>
      <c r="BW37" s="3"/>
    </row>
    <row r="38" spans="1:75">
      <c r="A38" s="1" t="s">
        <v>75</v>
      </c>
      <c r="B38" s="1" t="s">
        <v>76</v>
      </c>
      <c r="C38" s="1" t="s">
        <v>957</v>
      </c>
      <c r="D38" s="1" t="s">
        <v>958</v>
      </c>
      <c r="E38" s="1" t="s">
        <v>873</v>
      </c>
      <c r="F38" s="1" t="s">
        <v>959</v>
      </c>
      <c r="G38" s="1" t="s">
        <v>960</v>
      </c>
      <c r="H38" s="1" t="s">
        <v>961</v>
      </c>
      <c r="I38" s="1" t="s">
        <v>962</v>
      </c>
      <c r="J38" s="1">
        <v>6305151645</v>
      </c>
      <c r="K38" s="1" t="s">
        <v>84</v>
      </c>
      <c r="L38" s="1" t="s">
        <v>963</v>
      </c>
      <c r="M38" s="1" t="s">
        <v>86</v>
      </c>
      <c r="N38" s="1" t="s">
        <v>964</v>
      </c>
      <c r="O38" s="1" t="s">
        <v>965</v>
      </c>
      <c r="P38" s="1" t="s">
        <v>601</v>
      </c>
      <c r="Q38" s="1" t="s">
        <v>966</v>
      </c>
      <c r="R38" s="1" t="s">
        <v>967</v>
      </c>
      <c r="S38" s="1">
        <v>9036262020</v>
      </c>
      <c r="T38" s="1" t="s">
        <v>275</v>
      </c>
      <c r="U38" s="1" t="s">
        <v>968</v>
      </c>
      <c r="V38" s="1">
        <v>9160048444</v>
      </c>
      <c r="W38" s="1" t="s">
        <v>328</v>
      </c>
      <c r="X38" s="1" t="s">
        <v>969</v>
      </c>
      <c r="Y38" s="1" t="s">
        <v>307</v>
      </c>
      <c r="Z38" s="1" t="s">
        <v>158</v>
      </c>
      <c r="AA38" s="1" t="s">
        <v>970</v>
      </c>
      <c r="AB38" s="1" t="s">
        <v>971</v>
      </c>
      <c r="AC38" s="1" t="s">
        <v>386</v>
      </c>
      <c r="AD38" s="1">
        <v>8.58</v>
      </c>
      <c r="AE38" s="1" t="s">
        <v>97</v>
      </c>
      <c r="AF38" s="1" t="s">
        <v>972</v>
      </c>
      <c r="AG38" s="1" t="s">
        <v>841</v>
      </c>
      <c r="AH38" s="1" t="s">
        <v>973</v>
      </c>
      <c r="AI38" s="1" t="s">
        <v>131</v>
      </c>
      <c r="AJ38" s="1">
        <v>82</v>
      </c>
      <c r="AK38" s="1">
        <v>8.2</v>
      </c>
      <c r="AL38" s="1" t="s">
        <v>974</v>
      </c>
      <c r="AM38" s="1" t="s">
        <v>163</v>
      </c>
      <c r="AN38" s="1" t="s">
        <v>164</v>
      </c>
      <c r="AO38" s="1" t="s">
        <v>131</v>
      </c>
      <c r="AP38" s="1" t="s">
        <v>133</v>
      </c>
      <c r="AQ38" s="1">
        <v>60</v>
      </c>
      <c r="AR38" s="1">
        <v>6.02</v>
      </c>
      <c r="AS38" s="1"/>
      <c r="AT38" s="1"/>
      <c r="AU38" s="1"/>
      <c r="AV38" s="1"/>
      <c r="AW38" s="1"/>
      <c r="AX38" s="1"/>
      <c r="AY38" s="1" t="s">
        <v>391</v>
      </c>
      <c r="AZ38" s="1" t="s">
        <v>975</v>
      </c>
      <c r="BA38" s="1" t="s">
        <v>314</v>
      </c>
      <c r="BB38" s="1" t="s">
        <v>168</v>
      </c>
      <c r="BC38" s="1" t="s">
        <v>315</v>
      </c>
      <c r="BD38" s="1" t="s">
        <v>337</v>
      </c>
      <c r="BE38" s="1">
        <v>78.7</v>
      </c>
      <c r="BF38" s="1">
        <v>7.87</v>
      </c>
      <c r="BG38" s="1"/>
      <c r="BH38" s="1"/>
      <c r="BI38" s="1"/>
      <c r="BJ38" s="1"/>
      <c r="BK38" s="1"/>
      <c r="BL38" s="1"/>
      <c r="BM38" s="1"/>
      <c r="BN38" s="1"/>
      <c r="BO38" s="1" t="s">
        <v>976</v>
      </c>
      <c r="BP38" s="1"/>
      <c r="BQ38" s="1"/>
      <c r="BR38" s="1" t="s">
        <v>977</v>
      </c>
      <c r="BS38" s="1">
        <v>14</v>
      </c>
      <c r="BT38" s="1" t="s">
        <v>978</v>
      </c>
      <c r="BU38" s="1" t="str">
        <f>HYPERLINK("https://nconnect.nicmar.ac.in/storage/profile/ProfilePhoto_P25709039_785649.jpg","Download")</f>
        <v>0</v>
      </c>
      <c r="BV38" s="3"/>
      <c r="BW38" s="3"/>
    </row>
    <row r="39" spans="1:75">
      <c r="A39" s="1" t="s">
        <v>75</v>
      </c>
      <c r="B39" s="1" t="s">
        <v>76</v>
      </c>
      <c r="C39" s="1" t="s">
        <v>979</v>
      </c>
      <c r="D39" s="1" t="s">
        <v>958</v>
      </c>
      <c r="E39" s="1" t="s">
        <v>980</v>
      </c>
      <c r="F39" s="1" t="s">
        <v>532</v>
      </c>
      <c r="G39" s="1" t="s">
        <v>981</v>
      </c>
      <c r="H39" s="1" t="s">
        <v>982</v>
      </c>
      <c r="I39" s="1" t="s">
        <v>983</v>
      </c>
      <c r="J39" s="1">
        <v>7490035252</v>
      </c>
      <c r="K39" s="1" t="s">
        <v>84</v>
      </c>
      <c r="L39" s="1" t="s">
        <v>984</v>
      </c>
      <c r="M39" s="1" t="s">
        <v>86</v>
      </c>
      <c r="N39" s="1" t="s">
        <v>985</v>
      </c>
      <c r="O39" s="1"/>
      <c r="P39" s="1" t="s">
        <v>986</v>
      </c>
      <c r="Q39" s="1" t="s">
        <v>987</v>
      </c>
      <c r="R39" s="1" t="s">
        <v>980</v>
      </c>
      <c r="S39" s="1">
        <v>8200340077</v>
      </c>
      <c r="T39" s="1" t="s">
        <v>275</v>
      </c>
      <c r="U39" s="1" t="s">
        <v>988</v>
      </c>
      <c r="V39" s="1">
        <v>7490010999</v>
      </c>
      <c r="W39" s="1" t="s">
        <v>989</v>
      </c>
      <c r="X39" s="1" t="s">
        <v>990</v>
      </c>
      <c r="Y39" s="1" t="s">
        <v>95</v>
      </c>
      <c r="Z39" s="1" t="s">
        <v>96</v>
      </c>
      <c r="AA39" s="1" t="s">
        <v>990</v>
      </c>
      <c r="AB39" s="1" t="s">
        <v>95</v>
      </c>
      <c r="AC39" s="1" t="s">
        <v>96</v>
      </c>
      <c r="AD39" s="1" t="s">
        <v>97</v>
      </c>
      <c r="AE39" s="1" t="s">
        <v>97</v>
      </c>
      <c r="AF39" s="1" t="s">
        <v>991</v>
      </c>
      <c r="AG39" s="1" t="s">
        <v>992</v>
      </c>
      <c r="AH39" s="1" t="s">
        <v>200</v>
      </c>
      <c r="AI39" s="1" t="s">
        <v>636</v>
      </c>
      <c r="AJ39" s="1">
        <v>78.33</v>
      </c>
      <c r="AK39" s="1"/>
      <c r="AL39" s="1" t="s">
        <v>993</v>
      </c>
      <c r="AM39" s="1" t="s">
        <v>992</v>
      </c>
      <c r="AN39" s="1"/>
      <c r="AO39" s="1" t="s">
        <v>612</v>
      </c>
      <c r="AP39" s="1" t="s">
        <v>133</v>
      </c>
      <c r="AQ39" s="1">
        <v>81.25</v>
      </c>
      <c r="AR39" s="1"/>
      <c r="AS39" s="1"/>
      <c r="AT39" s="1"/>
      <c r="AU39" s="1"/>
      <c r="AV39" s="1"/>
      <c r="AW39" s="1"/>
      <c r="AX39" s="1"/>
      <c r="AY39" s="1" t="s">
        <v>104</v>
      </c>
      <c r="AZ39" s="1" t="s">
        <v>994</v>
      </c>
      <c r="BA39" s="1"/>
      <c r="BB39" s="1"/>
      <c r="BC39" s="1" t="s">
        <v>106</v>
      </c>
      <c r="BD39" s="1" t="s">
        <v>107</v>
      </c>
      <c r="BE39" s="1">
        <v>79.7</v>
      </c>
      <c r="BF39" s="1">
        <v>8.47</v>
      </c>
      <c r="BG39" s="1"/>
      <c r="BH39" s="1"/>
      <c r="BI39" s="1"/>
      <c r="BJ39" s="1"/>
      <c r="BK39" s="1"/>
      <c r="BL39" s="1"/>
      <c r="BM39" s="1"/>
      <c r="BN39" s="1"/>
      <c r="BO39" s="1" t="s">
        <v>232</v>
      </c>
      <c r="BP39" s="1"/>
      <c r="BQ39" s="1"/>
      <c r="BR39" s="1"/>
      <c r="BS39" s="1"/>
      <c r="BT39" s="1"/>
      <c r="BU39" s="1" t="str">
        <f>HYPERLINK("https://nconnect.nicmar.ac.in/storage/profile/ProfilePhoto_P25709041_593467.jpg","Download")</f>
        <v>0</v>
      </c>
      <c r="BV39" s="3"/>
      <c r="BW39" s="3"/>
    </row>
    <row r="40" spans="1:75">
      <c r="A40" s="1" t="s">
        <v>75</v>
      </c>
      <c r="B40" s="1" t="s">
        <v>76</v>
      </c>
      <c r="C40" s="1" t="s">
        <v>995</v>
      </c>
      <c r="D40" s="1" t="s">
        <v>996</v>
      </c>
      <c r="E40" s="1"/>
      <c r="F40" s="1" t="s">
        <v>997</v>
      </c>
      <c r="G40" s="1" t="s">
        <v>998</v>
      </c>
      <c r="H40" s="1" t="s">
        <v>999</v>
      </c>
      <c r="I40" s="1" t="s">
        <v>1000</v>
      </c>
      <c r="J40" s="1">
        <v>7736475220</v>
      </c>
      <c r="K40" s="1" t="s">
        <v>147</v>
      </c>
      <c r="L40" s="1" t="s">
        <v>1001</v>
      </c>
      <c r="M40" s="1" t="s">
        <v>86</v>
      </c>
      <c r="N40" s="1" t="s">
        <v>1002</v>
      </c>
      <c r="O40" s="1"/>
      <c r="P40" s="1" t="s">
        <v>601</v>
      </c>
      <c r="Q40" s="1" t="s">
        <v>1003</v>
      </c>
      <c r="R40" s="1" t="s">
        <v>1004</v>
      </c>
      <c r="S40" s="1">
        <v>7736348899</v>
      </c>
      <c r="T40" s="1" t="s">
        <v>1005</v>
      </c>
      <c r="U40" s="1" t="s">
        <v>1006</v>
      </c>
      <c r="V40" s="1">
        <v>9497600778</v>
      </c>
      <c r="W40" s="1" t="s">
        <v>155</v>
      </c>
      <c r="X40" s="1" t="s">
        <v>1007</v>
      </c>
      <c r="Y40" s="1" t="s">
        <v>1008</v>
      </c>
      <c r="Z40" s="1" t="s">
        <v>431</v>
      </c>
      <c r="AA40" s="1" t="s">
        <v>1007</v>
      </c>
      <c r="AB40" s="1" t="s">
        <v>1008</v>
      </c>
      <c r="AC40" s="1" t="s">
        <v>431</v>
      </c>
      <c r="AD40" s="1">
        <v>8.29</v>
      </c>
      <c r="AE40" s="1" t="s">
        <v>97</v>
      </c>
      <c r="AF40" s="1" t="s">
        <v>1009</v>
      </c>
      <c r="AG40" s="1" t="s">
        <v>1010</v>
      </c>
      <c r="AH40" s="1" t="s">
        <v>161</v>
      </c>
      <c r="AI40" s="1" t="s">
        <v>197</v>
      </c>
      <c r="AJ40" s="1">
        <v>80.6</v>
      </c>
      <c r="AK40" s="1"/>
      <c r="AL40" s="1" t="s">
        <v>1009</v>
      </c>
      <c r="AM40" s="1" t="s">
        <v>1011</v>
      </c>
      <c r="AN40" s="1"/>
      <c r="AO40" s="1" t="s">
        <v>228</v>
      </c>
      <c r="AP40" s="1" t="s">
        <v>612</v>
      </c>
      <c r="AQ40" s="1">
        <v>83.6</v>
      </c>
      <c r="AR40" s="1"/>
      <c r="AS40" s="1"/>
      <c r="AT40" s="1"/>
      <c r="AU40" s="1"/>
      <c r="AV40" s="1"/>
      <c r="AW40" s="1"/>
      <c r="AX40" s="1"/>
      <c r="AY40" s="1" t="s">
        <v>1012</v>
      </c>
      <c r="AZ40" s="1" t="s">
        <v>1013</v>
      </c>
      <c r="BA40" s="1"/>
      <c r="BB40" s="1"/>
      <c r="BC40" s="1" t="s">
        <v>863</v>
      </c>
      <c r="BD40" s="1" t="s">
        <v>1014</v>
      </c>
      <c r="BE40" s="1">
        <v>67</v>
      </c>
      <c r="BF40" s="1"/>
      <c r="BG40" s="1"/>
      <c r="BH40" s="1"/>
      <c r="BI40" s="1"/>
      <c r="BJ40" s="1"/>
      <c r="BK40" s="1"/>
      <c r="BL40" s="1"/>
      <c r="BM40" s="1"/>
      <c r="BN40" s="1"/>
      <c r="BO40" s="1" t="s">
        <v>1015</v>
      </c>
      <c r="BP40" s="1"/>
      <c r="BQ40" s="1"/>
      <c r="BR40" s="1" t="s">
        <v>1016</v>
      </c>
      <c r="BS40" s="1">
        <v>9</v>
      </c>
      <c r="BT40" s="1"/>
      <c r="BU40" s="1" t="str">
        <f>HYPERLINK("https://nconnect.nicmar.ac.in/storage/profile/ProfilePhoto_P25709042_821537.jpg","Download")</f>
        <v>0</v>
      </c>
      <c r="BV40" s="3"/>
      <c r="BW40" s="3"/>
    </row>
    <row r="41" spans="1:75">
      <c r="A41" s="1" t="s">
        <v>75</v>
      </c>
      <c r="B41" s="1" t="s">
        <v>76</v>
      </c>
      <c r="C41" s="1" t="s">
        <v>1017</v>
      </c>
      <c r="D41" s="1" t="s">
        <v>1018</v>
      </c>
      <c r="E41" s="1"/>
      <c r="F41" s="1" t="s">
        <v>1019</v>
      </c>
      <c r="G41" s="1" t="s">
        <v>1020</v>
      </c>
      <c r="H41" s="1" t="s">
        <v>1021</v>
      </c>
      <c r="I41" s="1" t="s">
        <v>1022</v>
      </c>
      <c r="J41" s="1">
        <v>7736841572</v>
      </c>
      <c r="K41" s="1" t="s">
        <v>147</v>
      </c>
      <c r="L41" s="1" t="s">
        <v>1023</v>
      </c>
      <c r="M41" s="1" t="s">
        <v>86</v>
      </c>
      <c r="N41" s="1" t="s">
        <v>1024</v>
      </c>
      <c r="O41" s="1"/>
      <c r="P41" s="1" t="s">
        <v>185</v>
      </c>
      <c r="Q41" s="1" t="s">
        <v>1025</v>
      </c>
      <c r="R41" s="1" t="s">
        <v>1026</v>
      </c>
      <c r="S41" s="1">
        <v>8281835272</v>
      </c>
      <c r="T41" s="1" t="s">
        <v>1027</v>
      </c>
      <c r="U41" s="1" t="s">
        <v>1028</v>
      </c>
      <c r="V41" s="1">
        <v>9496142569</v>
      </c>
      <c r="W41" s="1" t="s">
        <v>1029</v>
      </c>
      <c r="X41" s="1" t="s">
        <v>1030</v>
      </c>
      <c r="Y41" s="1" t="s">
        <v>1031</v>
      </c>
      <c r="Z41" s="1" t="s">
        <v>431</v>
      </c>
      <c r="AA41" s="1" t="s">
        <v>1030</v>
      </c>
      <c r="AB41" s="1" t="s">
        <v>1031</v>
      </c>
      <c r="AC41" s="1" t="s">
        <v>431</v>
      </c>
      <c r="AD41" s="1">
        <v>8.42</v>
      </c>
      <c r="AE41" s="1" t="s">
        <v>97</v>
      </c>
      <c r="AF41" s="1" t="s">
        <v>1032</v>
      </c>
      <c r="AG41" s="1" t="s">
        <v>1033</v>
      </c>
      <c r="AH41" s="1" t="s">
        <v>725</v>
      </c>
      <c r="AI41" s="1" t="s">
        <v>225</v>
      </c>
      <c r="AJ41" s="1">
        <v>80</v>
      </c>
      <c r="AK41" s="1"/>
      <c r="AL41" s="1" t="s">
        <v>1034</v>
      </c>
      <c r="AM41" s="1" t="s">
        <v>1033</v>
      </c>
      <c r="AN41" s="1"/>
      <c r="AO41" s="1" t="s">
        <v>612</v>
      </c>
      <c r="AP41" s="1" t="s">
        <v>483</v>
      </c>
      <c r="AQ41" s="1">
        <v>93</v>
      </c>
      <c r="AR41" s="1"/>
      <c r="AS41" s="1"/>
      <c r="AT41" s="1"/>
      <c r="AU41" s="1"/>
      <c r="AV41" s="1"/>
      <c r="AW41" s="1"/>
      <c r="AX41" s="1"/>
      <c r="AY41" s="1" t="s">
        <v>1012</v>
      </c>
      <c r="AZ41" s="1" t="s">
        <v>1035</v>
      </c>
      <c r="BA41" s="1"/>
      <c r="BB41" s="1"/>
      <c r="BC41" s="1" t="s">
        <v>414</v>
      </c>
      <c r="BD41" s="1" t="s">
        <v>107</v>
      </c>
      <c r="BE41" s="1">
        <v>68.9</v>
      </c>
      <c r="BF41" s="1">
        <v>6.89</v>
      </c>
      <c r="BG41" s="1"/>
      <c r="BH41" s="1"/>
      <c r="BI41" s="1"/>
      <c r="BJ41" s="1"/>
      <c r="BK41" s="1"/>
      <c r="BL41" s="1"/>
      <c r="BM41" s="1"/>
      <c r="BN41" s="1"/>
      <c r="BO41" s="1" t="s">
        <v>1036</v>
      </c>
      <c r="BP41" s="1"/>
      <c r="BQ41" s="1"/>
      <c r="BR41" s="1" t="s">
        <v>1037</v>
      </c>
      <c r="BS41" s="1">
        <v>10</v>
      </c>
      <c r="BT41" s="1"/>
      <c r="BU41" s="1" t="str">
        <f>HYPERLINK("https://nconnect.nicmar.ac.in/storage/profile/ProfilePhoto_P25709043_578941.jpg","Download")</f>
        <v>0</v>
      </c>
      <c r="BV41" s="3"/>
      <c r="BW41" s="3"/>
    </row>
    <row r="42" spans="1:75">
      <c r="A42" s="1" t="s">
        <v>75</v>
      </c>
      <c r="B42" s="1" t="s">
        <v>76</v>
      </c>
      <c r="C42" s="1" t="s">
        <v>1038</v>
      </c>
      <c r="D42" s="1" t="s">
        <v>1039</v>
      </c>
      <c r="E42" s="1" t="s">
        <v>1040</v>
      </c>
      <c r="F42" s="1" t="s">
        <v>372</v>
      </c>
      <c r="G42" s="1" t="s">
        <v>1041</v>
      </c>
      <c r="H42" s="1" t="s">
        <v>1042</v>
      </c>
      <c r="I42" s="1" t="s">
        <v>1043</v>
      </c>
      <c r="J42" s="1">
        <v>8078036427</v>
      </c>
      <c r="K42" s="1" t="s">
        <v>84</v>
      </c>
      <c r="L42" s="1" t="s">
        <v>1044</v>
      </c>
      <c r="M42" s="1" t="s">
        <v>86</v>
      </c>
      <c r="N42" s="1" t="s">
        <v>1045</v>
      </c>
      <c r="O42" s="1"/>
      <c r="P42" s="1" t="s">
        <v>185</v>
      </c>
      <c r="Q42" s="1" t="s">
        <v>1046</v>
      </c>
      <c r="R42" s="1" t="s">
        <v>1047</v>
      </c>
      <c r="S42" s="1">
        <v>9446106945</v>
      </c>
      <c r="T42" s="1" t="s">
        <v>1048</v>
      </c>
      <c r="U42" s="1" t="s">
        <v>1049</v>
      </c>
      <c r="V42" s="1">
        <v>9447808990</v>
      </c>
      <c r="W42" s="1" t="s">
        <v>1050</v>
      </c>
      <c r="X42" s="1" t="s">
        <v>1051</v>
      </c>
      <c r="Y42" s="1" t="s">
        <v>430</v>
      </c>
      <c r="Z42" s="1" t="s">
        <v>431</v>
      </c>
      <c r="AA42" s="1" t="s">
        <v>1052</v>
      </c>
      <c r="AB42" s="1" t="s">
        <v>1031</v>
      </c>
      <c r="AC42" s="1" t="s">
        <v>431</v>
      </c>
      <c r="AD42" s="1">
        <v>7.87</v>
      </c>
      <c r="AE42" s="1" t="s">
        <v>97</v>
      </c>
      <c r="AF42" s="1" t="s">
        <v>1053</v>
      </c>
      <c r="AG42" s="1" t="s">
        <v>1054</v>
      </c>
      <c r="AH42" s="1" t="s">
        <v>161</v>
      </c>
      <c r="AI42" s="1" t="s">
        <v>131</v>
      </c>
      <c r="AJ42" s="1">
        <v>90.5</v>
      </c>
      <c r="AK42" s="1"/>
      <c r="AL42" s="1" t="s">
        <v>1055</v>
      </c>
      <c r="AM42" s="1" t="s">
        <v>1054</v>
      </c>
      <c r="AN42" s="1"/>
      <c r="AO42" s="1" t="s">
        <v>439</v>
      </c>
      <c r="AP42" s="1" t="s">
        <v>229</v>
      </c>
      <c r="AQ42" s="1">
        <v>85.8</v>
      </c>
      <c r="AR42" s="1"/>
      <c r="AS42" s="1"/>
      <c r="AT42" s="1"/>
      <c r="AU42" s="1"/>
      <c r="AV42" s="1"/>
      <c r="AW42" s="1"/>
      <c r="AX42" s="1"/>
      <c r="AY42" s="1" t="s">
        <v>1012</v>
      </c>
      <c r="AZ42" s="1" t="s">
        <v>1056</v>
      </c>
      <c r="BA42" s="1"/>
      <c r="BB42" s="1"/>
      <c r="BC42" s="1" t="s">
        <v>526</v>
      </c>
      <c r="BD42" s="1" t="s">
        <v>137</v>
      </c>
      <c r="BE42" s="1">
        <v>67.1</v>
      </c>
      <c r="BF42" s="1">
        <v>6.71</v>
      </c>
      <c r="BG42" s="1"/>
      <c r="BH42" s="1"/>
      <c r="BI42" s="1"/>
      <c r="BJ42" s="1"/>
      <c r="BK42" s="1"/>
      <c r="BL42" s="1"/>
      <c r="BM42" s="1"/>
      <c r="BN42" s="1"/>
      <c r="BO42" s="1" t="s">
        <v>1057</v>
      </c>
      <c r="BP42" s="1"/>
      <c r="BQ42" s="1"/>
      <c r="BR42" s="1" t="s">
        <v>1058</v>
      </c>
      <c r="BS42" s="1">
        <v>9</v>
      </c>
      <c r="BT42" s="1"/>
      <c r="BU42" s="1" t="str">
        <f>HYPERLINK("https://nconnect.nicmar.ac.in/storage/profile/ProfilePhoto_P25709044_758396.jpg","Download")</f>
        <v>0</v>
      </c>
      <c r="BV42" s="3"/>
      <c r="BW42" s="3"/>
    </row>
    <row r="43" spans="1:75">
      <c r="A43" s="1" t="s">
        <v>75</v>
      </c>
      <c r="B43" s="1" t="s">
        <v>76</v>
      </c>
      <c r="C43" s="1" t="s">
        <v>1059</v>
      </c>
      <c r="D43" s="1" t="s">
        <v>1060</v>
      </c>
      <c r="E43" s="1"/>
      <c r="F43" s="1" t="s">
        <v>1061</v>
      </c>
      <c r="G43" s="1" t="s">
        <v>1062</v>
      </c>
      <c r="H43" s="1" t="s">
        <v>1063</v>
      </c>
      <c r="I43" s="1" t="s">
        <v>1064</v>
      </c>
      <c r="J43" s="1">
        <v>9486282898</v>
      </c>
      <c r="K43" s="1" t="s">
        <v>84</v>
      </c>
      <c r="L43" s="1" t="s">
        <v>1065</v>
      </c>
      <c r="M43" s="1" t="s">
        <v>86</v>
      </c>
      <c r="N43" s="1" t="s">
        <v>1066</v>
      </c>
      <c r="O43" s="1"/>
      <c r="P43" s="1" t="s">
        <v>986</v>
      </c>
      <c r="Q43" s="1" t="s">
        <v>1067</v>
      </c>
      <c r="R43" s="1" t="s">
        <v>1068</v>
      </c>
      <c r="S43" s="1">
        <v>9443163562</v>
      </c>
      <c r="T43" s="1" t="s">
        <v>604</v>
      </c>
      <c r="U43" s="1" t="s">
        <v>1069</v>
      </c>
      <c r="V43" s="1">
        <v>9442263562</v>
      </c>
      <c r="W43" s="1" t="s">
        <v>328</v>
      </c>
      <c r="X43" s="1" t="s">
        <v>1070</v>
      </c>
      <c r="Y43" s="1" t="s">
        <v>1071</v>
      </c>
      <c r="Z43" s="1" t="s">
        <v>408</v>
      </c>
      <c r="AA43" s="1" t="s">
        <v>1070</v>
      </c>
      <c r="AB43" s="1" t="s">
        <v>1071</v>
      </c>
      <c r="AC43" s="1" t="s">
        <v>408</v>
      </c>
      <c r="AD43" s="1">
        <v>7.87</v>
      </c>
      <c r="AE43" s="1" t="s">
        <v>97</v>
      </c>
      <c r="AF43" s="1" t="s">
        <v>1072</v>
      </c>
      <c r="AG43" s="1" t="s">
        <v>1073</v>
      </c>
      <c r="AH43" s="1" t="s">
        <v>107</v>
      </c>
      <c r="AI43" s="1" t="s">
        <v>636</v>
      </c>
      <c r="AJ43" s="1">
        <v>86.6</v>
      </c>
      <c r="AK43" s="1"/>
      <c r="AL43" s="1" t="s">
        <v>1072</v>
      </c>
      <c r="AM43" s="1" t="s">
        <v>1073</v>
      </c>
      <c r="AN43" s="1"/>
      <c r="AO43" s="1" t="s">
        <v>612</v>
      </c>
      <c r="AP43" s="1" t="s">
        <v>229</v>
      </c>
      <c r="AQ43" s="1">
        <v>88.78</v>
      </c>
      <c r="AR43" s="1"/>
      <c r="AS43" s="1"/>
      <c r="AT43" s="1"/>
      <c r="AU43" s="1"/>
      <c r="AV43" s="1"/>
      <c r="AW43" s="1"/>
      <c r="AX43" s="1"/>
      <c r="AY43" s="1" t="s">
        <v>1074</v>
      </c>
      <c r="AZ43" s="1" t="s">
        <v>1074</v>
      </c>
      <c r="BA43" s="1"/>
      <c r="BB43" s="1"/>
      <c r="BC43" s="1" t="s">
        <v>106</v>
      </c>
      <c r="BD43" s="1" t="s">
        <v>337</v>
      </c>
      <c r="BE43" s="1">
        <v>83.2</v>
      </c>
      <c r="BF43" s="1">
        <v>8.32</v>
      </c>
      <c r="BG43" s="1"/>
      <c r="BH43" s="1"/>
      <c r="BI43" s="1"/>
      <c r="BJ43" s="1"/>
      <c r="BK43" s="1"/>
      <c r="BL43" s="1"/>
      <c r="BM43" s="1"/>
      <c r="BN43" s="1"/>
      <c r="BO43" s="1" t="s">
        <v>1075</v>
      </c>
      <c r="BP43" s="1"/>
      <c r="BQ43" s="1"/>
      <c r="BR43" s="1" t="s">
        <v>1076</v>
      </c>
      <c r="BS43" s="1">
        <v>13</v>
      </c>
      <c r="BT43" s="1"/>
      <c r="BU43" s="1" t="str">
        <f>HYPERLINK("https://nconnect.nicmar.ac.in/storage/profile/ProfilePhoto_P25709045_597318.jpg","Download")</f>
        <v>0</v>
      </c>
      <c r="BV43" s="3"/>
      <c r="BW43" s="3"/>
    </row>
    <row r="44" spans="1:75">
      <c r="A44" s="1" t="s">
        <v>75</v>
      </c>
      <c r="B44" s="1" t="s">
        <v>76</v>
      </c>
      <c r="C44" s="1" t="s">
        <v>1077</v>
      </c>
      <c r="D44" s="1" t="s">
        <v>618</v>
      </c>
      <c r="E44" s="1"/>
      <c r="F44" s="1" t="s">
        <v>1078</v>
      </c>
      <c r="G44" s="1" t="s">
        <v>1079</v>
      </c>
      <c r="H44" s="1" t="s">
        <v>1080</v>
      </c>
      <c r="I44" s="1" t="s">
        <v>1081</v>
      </c>
      <c r="J44" s="1">
        <v>8870799375</v>
      </c>
      <c r="K44" s="1" t="s">
        <v>84</v>
      </c>
      <c r="L44" s="1" t="s">
        <v>1082</v>
      </c>
      <c r="M44" s="1" t="s">
        <v>86</v>
      </c>
      <c r="N44" s="1" t="s">
        <v>1083</v>
      </c>
      <c r="O44" s="1"/>
      <c r="P44" s="1" t="s">
        <v>185</v>
      </c>
      <c r="Q44" s="1" t="s">
        <v>1084</v>
      </c>
      <c r="R44" s="1" t="s">
        <v>1085</v>
      </c>
      <c r="S44" s="1">
        <v>6380440322</v>
      </c>
      <c r="T44" s="1" t="s">
        <v>1086</v>
      </c>
      <c r="U44" s="1" t="s">
        <v>1087</v>
      </c>
      <c r="V44" s="1">
        <v>8220245772</v>
      </c>
      <c r="W44" s="1" t="s">
        <v>124</v>
      </c>
      <c r="X44" s="1" t="s">
        <v>1088</v>
      </c>
      <c r="Y44" s="1" t="s">
        <v>1089</v>
      </c>
      <c r="Z44" s="1" t="s">
        <v>408</v>
      </c>
      <c r="AA44" s="1" t="s">
        <v>1090</v>
      </c>
      <c r="AB44" s="1" t="s">
        <v>1089</v>
      </c>
      <c r="AC44" s="1" t="s">
        <v>408</v>
      </c>
      <c r="AD44" s="1">
        <v>7.42</v>
      </c>
      <c r="AE44" s="1" t="s">
        <v>97</v>
      </c>
      <c r="AF44" s="1" t="s">
        <v>1091</v>
      </c>
      <c r="AG44" s="1" t="s">
        <v>309</v>
      </c>
      <c r="AH44" s="1" t="s">
        <v>194</v>
      </c>
      <c r="AI44" s="1" t="s">
        <v>161</v>
      </c>
      <c r="AJ44" s="1">
        <v>87.4</v>
      </c>
      <c r="AK44" s="1">
        <v>9.2</v>
      </c>
      <c r="AL44" s="1" t="s">
        <v>1092</v>
      </c>
      <c r="AM44" s="1" t="s">
        <v>309</v>
      </c>
      <c r="AN44" s="1"/>
      <c r="AO44" s="1" t="s">
        <v>197</v>
      </c>
      <c r="AP44" s="1" t="s">
        <v>131</v>
      </c>
      <c r="AQ44" s="1">
        <v>61.4</v>
      </c>
      <c r="AR44" s="1"/>
      <c r="AS44" s="1"/>
      <c r="AT44" s="1"/>
      <c r="AU44" s="1"/>
      <c r="AV44" s="1"/>
      <c r="AW44" s="1"/>
      <c r="AX44" s="1"/>
      <c r="AY44" s="1" t="s">
        <v>637</v>
      </c>
      <c r="AZ44" s="1" t="s">
        <v>1093</v>
      </c>
      <c r="BA44" s="1"/>
      <c r="BB44" s="1"/>
      <c r="BC44" s="1" t="s">
        <v>131</v>
      </c>
      <c r="BD44" s="1" t="s">
        <v>440</v>
      </c>
      <c r="BE44" s="1">
        <v>73</v>
      </c>
      <c r="BF44" s="1">
        <v>7.3</v>
      </c>
      <c r="BG44" s="1"/>
      <c r="BH44" s="1"/>
      <c r="BI44" s="1"/>
      <c r="BJ44" s="1"/>
      <c r="BK44" s="1"/>
      <c r="BL44" s="1"/>
      <c r="BM44" s="1"/>
      <c r="BN44" s="1"/>
      <c r="BO44" s="1" t="s">
        <v>463</v>
      </c>
      <c r="BP44" s="1"/>
      <c r="BQ44" s="1"/>
      <c r="BR44" s="1" t="s">
        <v>1094</v>
      </c>
      <c r="BS44" s="1">
        <v>9</v>
      </c>
      <c r="BT44" s="1"/>
      <c r="BU44" s="1" t="str">
        <f>HYPERLINK("https://nconnect.nicmar.ac.in/storage/profile/ProfilePhoto_P25709046_569812.jpg","Download")</f>
        <v>0</v>
      </c>
      <c r="BV44" s="3"/>
      <c r="BW44" s="3"/>
    </row>
    <row r="45" spans="1:75">
      <c r="A45" s="1" t="s">
        <v>75</v>
      </c>
      <c r="B45" s="1" t="s">
        <v>76</v>
      </c>
      <c r="C45" s="1" t="s">
        <v>1095</v>
      </c>
      <c r="D45" s="1" t="s">
        <v>1096</v>
      </c>
      <c r="E45" s="1" t="s">
        <v>1097</v>
      </c>
      <c r="F45" s="1" t="s">
        <v>1098</v>
      </c>
      <c r="G45" s="1" t="s">
        <v>1099</v>
      </c>
      <c r="H45" s="1" t="s">
        <v>1100</v>
      </c>
      <c r="I45" s="1" t="s">
        <v>1101</v>
      </c>
      <c r="J45" s="1">
        <v>9324339511</v>
      </c>
      <c r="K45" s="1" t="s">
        <v>84</v>
      </c>
      <c r="L45" s="1" t="s">
        <v>1102</v>
      </c>
      <c r="M45" s="1" t="s">
        <v>86</v>
      </c>
      <c r="N45" s="1" t="s">
        <v>1103</v>
      </c>
      <c r="O45" s="1"/>
      <c r="P45" s="1" t="s">
        <v>88</v>
      </c>
      <c r="Q45" s="1" t="s">
        <v>1104</v>
      </c>
      <c r="R45" s="1" t="s">
        <v>1105</v>
      </c>
      <c r="S45" s="1">
        <v>9969581615</v>
      </c>
      <c r="T45" s="1" t="s">
        <v>1106</v>
      </c>
      <c r="U45" s="1" t="s">
        <v>1107</v>
      </c>
      <c r="V45" s="1">
        <v>7240661318</v>
      </c>
      <c r="W45" s="1" t="s">
        <v>124</v>
      </c>
      <c r="X45" s="1" t="s">
        <v>1108</v>
      </c>
      <c r="Y45" s="1" t="s">
        <v>1109</v>
      </c>
      <c r="Z45" s="1" t="s">
        <v>1110</v>
      </c>
      <c r="AA45" s="1" t="s">
        <v>1108</v>
      </c>
      <c r="AB45" s="1" t="s">
        <v>1109</v>
      </c>
      <c r="AC45" s="1" t="s">
        <v>1110</v>
      </c>
      <c r="AD45" s="1">
        <v>8.18</v>
      </c>
      <c r="AE45" s="1" t="s">
        <v>97</v>
      </c>
      <c r="AF45" s="1" t="s">
        <v>1111</v>
      </c>
      <c r="AG45" s="1" t="s">
        <v>1112</v>
      </c>
      <c r="AH45" s="1" t="s">
        <v>197</v>
      </c>
      <c r="AI45" s="1" t="s">
        <v>228</v>
      </c>
      <c r="AJ45" s="1">
        <v>74</v>
      </c>
      <c r="AK45" s="1">
        <v>0</v>
      </c>
      <c r="AL45" s="1"/>
      <c r="AM45" s="1"/>
      <c r="AN45" s="1"/>
      <c r="AO45" s="1"/>
      <c r="AP45" s="1"/>
      <c r="AQ45" s="1"/>
      <c r="AR45" s="1"/>
      <c r="AS45" s="1" t="s">
        <v>282</v>
      </c>
      <c r="AT45" s="1" t="s">
        <v>1113</v>
      </c>
      <c r="AU45" s="1" t="s">
        <v>439</v>
      </c>
      <c r="AV45" s="1" t="s">
        <v>366</v>
      </c>
      <c r="AW45" s="1">
        <v>68.47</v>
      </c>
      <c r="AX45" s="1">
        <v>0</v>
      </c>
      <c r="AY45" s="1" t="s">
        <v>1114</v>
      </c>
      <c r="AZ45" s="1" t="s">
        <v>1115</v>
      </c>
      <c r="BA45" s="1"/>
      <c r="BB45" s="1"/>
      <c r="BC45" s="1" t="s">
        <v>201</v>
      </c>
      <c r="BD45" s="1" t="s">
        <v>137</v>
      </c>
      <c r="BE45" s="1">
        <v>80.3</v>
      </c>
      <c r="BF45" s="1">
        <v>8.03</v>
      </c>
      <c r="BG45" s="1"/>
      <c r="BH45" s="1"/>
      <c r="BI45" s="1"/>
      <c r="BJ45" s="1"/>
      <c r="BK45" s="1"/>
      <c r="BL45" s="1"/>
      <c r="BM45" s="1"/>
      <c r="BN45" s="1"/>
      <c r="BO45" s="1" t="s">
        <v>232</v>
      </c>
      <c r="BP45" s="1"/>
      <c r="BQ45" s="1"/>
      <c r="BR45" s="1" t="s">
        <v>1116</v>
      </c>
      <c r="BS45" s="1">
        <v>19</v>
      </c>
      <c r="BT45" s="1" t="s">
        <v>1117</v>
      </c>
      <c r="BU45" s="1" t="str">
        <f>HYPERLINK("https://nconnect.nicmar.ac.in/storage/profile/ProfilePhoto_P25709047_291457.jpg","Download")</f>
        <v>0</v>
      </c>
      <c r="BV45" s="3"/>
      <c r="BW45" s="3"/>
    </row>
    <row r="46" spans="1:75">
      <c r="A46" s="1" t="s">
        <v>75</v>
      </c>
      <c r="B46" s="1" t="s">
        <v>76</v>
      </c>
      <c r="C46" s="1" t="s">
        <v>1118</v>
      </c>
      <c r="D46" s="1" t="s">
        <v>1119</v>
      </c>
      <c r="E46" s="1" t="s">
        <v>1120</v>
      </c>
      <c r="F46" s="1" t="s">
        <v>1121</v>
      </c>
      <c r="G46" s="1" t="s">
        <v>1122</v>
      </c>
      <c r="H46" s="1" t="s">
        <v>1123</v>
      </c>
      <c r="I46" s="1" t="s">
        <v>1124</v>
      </c>
      <c r="J46" s="1">
        <v>9226629099</v>
      </c>
      <c r="K46" s="1" t="s">
        <v>84</v>
      </c>
      <c r="L46" s="1" t="s">
        <v>1125</v>
      </c>
      <c r="M46" s="1" t="s">
        <v>86</v>
      </c>
      <c r="N46" s="1" t="s">
        <v>1126</v>
      </c>
      <c r="O46" s="1"/>
      <c r="P46" s="1" t="s">
        <v>601</v>
      </c>
      <c r="Q46" s="1" t="s">
        <v>1127</v>
      </c>
      <c r="R46" s="1" t="s">
        <v>1128</v>
      </c>
      <c r="S46" s="1">
        <v>9422271692</v>
      </c>
      <c r="T46" s="1" t="s">
        <v>1129</v>
      </c>
      <c r="U46" s="1" t="s">
        <v>1130</v>
      </c>
      <c r="V46" s="1">
        <v>9834237208</v>
      </c>
      <c r="W46" s="1" t="s">
        <v>124</v>
      </c>
      <c r="X46" s="1" t="s">
        <v>1131</v>
      </c>
      <c r="Y46" s="1" t="s">
        <v>501</v>
      </c>
      <c r="Z46" s="1" t="s">
        <v>127</v>
      </c>
      <c r="AA46" s="1" t="s">
        <v>1131</v>
      </c>
      <c r="AB46" s="1" t="s">
        <v>501</v>
      </c>
      <c r="AC46" s="1" t="s">
        <v>127</v>
      </c>
      <c r="AD46" s="1">
        <v>9.21</v>
      </c>
      <c r="AE46" s="1" t="s">
        <v>97</v>
      </c>
      <c r="AF46" s="1" t="s">
        <v>1132</v>
      </c>
      <c r="AG46" s="1" t="s">
        <v>1133</v>
      </c>
      <c r="AH46" s="1" t="s">
        <v>161</v>
      </c>
      <c r="AI46" s="1" t="s">
        <v>100</v>
      </c>
      <c r="AJ46" s="1">
        <v>86.4</v>
      </c>
      <c r="AK46" s="1">
        <v>0</v>
      </c>
      <c r="AL46" s="1"/>
      <c r="AM46" s="1"/>
      <c r="AN46" s="1"/>
      <c r="AO46" s="1"/>
      <c r="AP46" s="1"/>
      <c r="AQ46" s="1"/>
      <c r="AR46" s="1"/>
      <c r="AS46" s="1" t="s">
        <v>282</v>
      </c>
      <c r="AT46" s="1" t="s">
        <v>1134</v>
      </c>
      <c r="AU46" s="1" t="s">
        <v>548</v>
      </c>
      <c r="AV46" s="1" t="s">
        <v>106</v>
      </c>
      <c r="AW46" s="1">
        <v>86.63</v>
      </c>
      <c r="AX46" s="1">
        <v>0</v>
      </c>
      <c r="AY46" s="1" t="s">
        <v>505</v>
      </c>
      <c r="AZ46" s="1" t="s">
        <v>1135</v>
      </c>
      <c r="BA46" s="1"/>
      <c r="BB46" s="1"/>
      <c r="BC46" s="1" t="s">
        <v>315</v>
      </c>
      <c r="BD46" s="1" t="s">
        <v>137</v>
      </c>
      <c r="BE46" s="1">
        <v>66.9</v>
      </c>
      <c r="BF46" s="1">
        <v>7.44</v>
      </c>
      <c r="BG46" s="1"/>
      <c r="BH46" s="1"/>
      <c r="BI46" s="1"/>
      <c r="BJ46" s="1"/>
      <c r="BK46" s="1"/>
      <c r="BL46" s="1"/>
      <c r="BM46" s="1"/>
      <c r="BN46" s="1"/>
      <c r="BO46" s="1" t="s">
        <v>232</v>
      </c>
      <c r="BP46" s="1"/>
      <c r="BQ46" s="1"/>
      <c r="BR46" s="1"/>
      <c r="BS46" s="1"/>
      <c r="BT46" s="1"/>
      <c r="BU46" s="1" t="str">
        <f>HYPERLINK("https://nconnect.nicmar.ac.in/storage/profile/ProfilePhoto_P25709048_348927.jpg","Download")</f>
        <v>0</v>
      </c>
      <c r="BV46" s="3"/>
      <c r="BW46" s="3"/>
    </row>
    <row r="47" spans="1:75">
      <c r="A47" s="1" t="s">
        <v>75</v>
      </c>
      <c r="B47" s="1" t="s">
        <v>76</v>
      </c>
      <c r="C47" s="1" t="s">
        <v>1136</v>
      </c>
      <c r="D47" s="1" t="s">
        <v>1137</v>
      </c>
      <c r="E47" s="1" t="s">
        <v>1138</v>
      </c>
      <c r="F47" s="1" t="s">
        <v>1139</v>
      </c>
      <c r="G47" s="1" t="s">
        <v>1140</v>
      </c>
      <c r="H47" s="1" t="s">
        <v>1141</v>
      </c>
      <c r="I47" s="1" t="s">
        <v>1142</v>
      </c>
      <c r="J47" s="1">
        <v>9921301084</v>
      </c>
      <c r="K47" s="1" t="s">
        <v>84</v>
      </c>
      <c r="L47" s="1" t="s">
        <v>1143</v>
      </c>
      <c r="M47" s="1" t="s">
        <v>86</v>
      </c>
      <c r="N47" s="1" t="s">
        <v>673</v>
      </c>
      <c r="O47" s="1"/>
      <c r="P47" s="1" t="s">
        <v>88</v>
      </c>
      <c r="Q47" s="1" t="s">
        <v>1144</v>
      </c>
      <c r="R47" s="1" t="s">
        <v>1145</v>
      </c>
      <c r="S47" s="1">
        <v>9421899423</v>
      </c>
      <c r="T47" s="1" t="s">
        <v>723</v>
      </c>
      <c r="U47" s="1" t="s">
        <v>1146</v>
      </c>
      <c r="V47" s="1">
        <v>9422561234</v>
      </c>
      <c r="W47" s="1" t="s">
        <v>518</v>
      </c>
      <c r="X47" s="1" t="s">
        <v>1147</v>
      </c>
      <c r="Y47" s="1" t="s">
        <v>501</v>
      </c>
      <c r="Z47" s="1" t="s">
        <v>127</v>
      </c>
      <c r="AA47" s="1" t="s">
        <v>1147</v>
      </c>
      <c r="AB47" s="1" t="s">
        <v>501</v>
      </c>
      <c r="AC47" s="1" t="s">
        <v>127</v>
      </c>
      <c r="AD47" s="1">
        <v>7.71</v>
      </c>
      <c r="AE47" s="1" t="s">
        <v>97</v>
      </c>
      <c r="AF47" s="1" t="s">
        <v>1148</v>
      </c>
      <c r="AG47" s="1" t="s">
        <v>1149</v>
      </c>
      <c r="AH47" s="1" t="s">
        <v>161</v>
      </c>
      <c r="AI47" s="1" t="s">
        <v>131</v>
      </c>
      <c r="AJ47" s="1">
        <v>67.57</v>
      </c>
      <c r="AK47" s="1"/>
      <c r="AL47" s="1"/>
      <c r="AM47" s="1"/>
      <c r="AN47" s="1"/>
      <c r="AO47" s="1"/>
      <c r="AP47" s="1"/>
      <c r="AQ47" s="1"/>
      <c r="AR47" s="1"/>
      <c r="AS47" s="1" t="s">
        <v>282</v>
      </c>
      <c r="AT47" s="1" t="s">
        <v>1150</v>
      </c>
      <c r="AU47" s="1" t="s">
        <v>704</v>
      </c>
      <c r="AV47" s="1" t="s">
        <v>774</v>
      </c>
      <c r="AW47" s="1">
        <v>86.32</v>
      </c>
      <c r="AX47" s="1"/>
      <c r="AY47" s="1" t="s">
        <v>1151</v>
      </c>
      <c r="AZ47" s="1" t="s">
        <v>1152</v>
      </c>
      <c r="BA47" s="1" t="s">
        <v>167</v>
      </c>
      <c r="BB47" s="1" t="s">
        <v>168</v>
      </c>
      <c r="BC47" s="1" t="s">
        <v>366</v>
      </c>
      <c r="BD47" s="1" t="s">
        <v>137</v>
      </c>
      <c r="BE47" s="1">
        <v>0</v>
      </c>
      <c r="BF47" s="1">
        <v>2.78</v>
      </c>
      <c r="BG47" s="1"/>
      <c r="BH47" s="1"/>
      <c r="BI47" s="1"/>
      <c r="BJ47" s="1"/>
      <c r="BK47" s="1"/>
      <c r="BL47" s="1"/>
      <c r="BM47" s="1"/>
      <c r="BN47" s="1"/>
      <c r="BO47" s="1" t="s">
        <v>1153</v>
      </c>
      <c r="BP47" s="1"/>
      <c r="BQ47" s="1"/>
      <c r="BR47" s="1" t="s">
        <v>1154</v>
      </c>
      <c r="BS47" s="1">
        <v>24</v>
      </c>
      <c r="BT47" s="1"/>
      <c r="BU47" s="1" t="str">
        <f>HYPERLINK("https://nconnect.nicmar.ac.in/storage/profile/ProfilePhoto_P25709049_182359.jpg","Download")</f>
        <v>0</v>
      </c>
      <c r="BV47" s="3"/>
      <c r="BW47" s="3"/>
    </row>
    <row r="48" spans="1:75">
      <c r="A48" s="1" t="s">
        <v>75</v>
      </c>
      <c r="B48" s="1" t="s">
        <v>76</v>
      </c>
      <c r="C48" s="1" t="s">
        <v>1155</v>
      </c>
      <c r="D48" s="1" t="s">
        <v>1156</v>
      </c>
      <c r="E48" s="1"/>
      <c r="F48" s="1" t="s">
        <v>1157</v>
      </c>
      <c r="G48" s="1" t="s">
        <v>1158</v>
      </c>
      <c r="H48" s="1" t="s">
        <v>1159</v>
      </c>
      <c r="I48" s="1" t="s">
        <v>1160</v>
      </c>
      <c r="J48" s="1">
        <v>9893689890</v>
      </c>
      <c r="K48" s="1" t="s">
        <v>147</v>
      </c>
      <c r="L48" s="1" t="s">
        <v>1161</v>
      </c>
      <c r="M48" s="1" t="s">
        <v>86</v>
      </c>
      <c r="N48" s="1" t="s">
        <v>1162</v>
      </c>
      <c r="O48" s="1"/>
      <c r="P48" s="1" t="s">
        <v>986</v>
      </c>
      <c r="Q48" s="1" t="s">
        <v>1163</v>
      </c>
      <c r="R48" s="1" t="s">
        <v>1164</v>
      </c>
      <c r="S48" s="1">
        <v>9329009349</v>
      </c>
      <c r="T48" s="1" t="s">
        <v>1106</v>
      </c>
      <c r="U48" s="1" t="s">
        <v>1165</v>
      </c>
      <c r="V48" s="1">
        <v>9329555366</v>
      </c>
      <c r="W48" s="1" t="s">
        <v>124</v>
      </c>
      <c r="X48" s="1" t="s">
        <v>1166</v>
      </c>
      <c r="Y48" s="1" t="s">
        <v>1167</v>
      </c>
      <c r="Z48" s="1" t="s">
        <v>1168</v>
      </c>
      <c r="AA48" s="1" t="s">
        <v>1166</v>
      </c>
      <c r="AB48" s="1" t="s">
        <v>1167</v>
      </c>
      <c r="AC48" s="1" t="s">
        <v>1168</v>
      </c>
      <c r="AD48" s="1" t="s">
        <v>97</v>
      </c>
      <c r="AE48" s="1" t="s">
        <v>97</v>
      </c>
      <c r="AF48" s="1" t="s">
        <v>1169</v>
      </c>
      <c r="AG48" s="1" t="s">
        <v>309</v>
      </c>
      <c r="AH48" s="1" t="s">
        <v>130</v>
      </c>
      <c r="AI48" s="1" t="s">
        <v>131</v>
      </c>
      <c r="AJ48" s="1">
        <v>85.6</v>
      </c>
      <c r="AK48" s="1"/>
      <c r="AL48" s="1" t="s">
        <v>1169</v>
      </c>
      <c r="AM48" s="1" t="s">
        <v>309</v>
      </c>
      <c r="AN48" s="1" t="s">
        <v>164</v>
      </c>
      <c r="AO48" s="1" t="s">
        <v>821</v>
      </c>
      <c r="AP48" s="1" t="s">
        <v>229</v>
      </c>
      <c r="AQ48" s="1">
        <v>88.9</v>
      </c>
      <c r="AR48" s="1"/>
      <c r="AS48" s="1"/>
      <c r="AT48" s="1"/>
      <c r="AU48" s="1"/>
      <c r="AV48" s="1"/>
      <c r="AW48" s="1"/>
      <c r="AX48" s="1"/>
      <c r="AY48" s="1" t="s">
        <v>1170</v>
      </c>
      <c r="AZ48" s="1" t="s">
        <v>1171</v>
      </c>
      <c r="BA48" s="1" t="s">
        <v>167</v>
      </c>
      <c r="BB48" s="1" t="s">
        <v>168</v>
      </c>
      <c r="BC48" s="1" t="s">
        <v>414</v>
      </c>
      <c r="BD48" s="1" t="s">
        <v>137</v>
      </c>
      <c r="BE48" s="1">
        <v>60.69</v>
      </c>
      <c r="BF48" s="1"/>
      <c r="BG48" s="1"/>
      <c r="BH48" s="1"/>
      <c r="BI48" s="1"/>
      <c r="BJ48" s="1"/>
      <c r="BK48" s="1"/>
      <c r="BL48" s="1"/>
      <c r="BM48" s="1"/>
      <c r="BN48" s="1"/>
      <c r="BO48" s="1" t="s">
        <v>1172</v>
      </c>
      <c r="BP48" s="1"/>
      <c r="BQ48" s="1"/>
      <c r="BR48" s="1" t="s">
        <v>1173</v>
      </c>
      <c r="BS48" s="1">
        <v>11</v>
      </c>
      <c r="BT48" s="1"/>
      <c r="BU48" s="1" t="str">
        <f>HYPERLINK("https://nconnect.nicmar.ac.in/storage/profile/ProfilePhoto_P25709050_634128.jpg","Download")</f>
        <v>0</v>
      </c>
      <c r="BV48" s="3"/>
      <c r="BW48" s="3"/>
    </row>
    <row r="49" spans="1:75">
      <c r="A49" s="1" t="s">
        <v>75</v>
      </c>
      <c r="B49" s="1" t="s">
        <v>76</v>
      </c>
      <c r="C49" s="1" t="s">
        <v>1174</v>
      </c>
      <c r="D49" s="1" t="s">
        <v>1175</v>
      </c>
      <c r="E49" s="1" t="s">
        <v>1176</v>
      </c>
      <c r="F49" s="1" t="s">
        <v>1177</v>
      </c>
      <c r="G49" s="1" t="s">
        <v>1178</v>
      </c>
      <c r="H49" s="1" t="s">
        <v>1179</v>
      </c>
      <c r="I49" s="1" t="s">
        <v>1180</v>
      </c>
      <c r="J49" s="1">
        <v>8590832820</v>
      </c>
      <c r="K49" s="1" t="s">
        <v>84</v>
      </c>
      <c r="L49" s="1" t="s">
        <v>1181</v>
      </c>
      <c r="M49" s="1" t="s">
        <v>86</v>
      </c>
      <c r="N49" s="1" t="s">
        <v>1182</v>
      </c>
      <c r="O49" s="1"/>
      <c r="P49" s="1" t="s">
        <v>601</v>
      </c>
      <c r="Q49" s="1" t="s">
        <v>1183</v>
      </c>
      <c r="R49" s="1" t="s">
        <v>1184</v>
      </c>
      <c r="S49" s="1">
        <v>9447453469</v>
      </c>
      <c r="T49" s="1" t="s">
        <v>1185</v>
      </c>
      <c r="U49" s="1" t="s">
        <v>1186</v>
      </c>
      <c r="V49" s="1">
        <v>8547351361</v>
      </c>
      <c r="W49" s="1" t="s">
        <v>328</v>
      </c>
      <c r="X49" s="1" t="s">
        <v>1187</v>
      </c>
      <c r="Y49" s="1" t="s">
        <v>1188</v>
      </c>
      <c r="Z49" s="1" t="s">
        <v>431</v>
      </c>
      <c r="AA49" s="1" t="s">
        <v>1187</v>
      </c>
      <c r="AB49" s="1" t="s">
        <v>1188</v>
      </c>
      <c r="AC49" s="1" t="s">
        <v>431</v>
      </c>
      <c r="AD49" s="1">
        <v>8.97</v>
      </c>
      <c r="AE49" s="1" t="s">
        <v>97</v>
      </c>
      <c r="AF49" s="1" t="s">
        <v>1189</v>
      </c>
      <c r="AG49" s="1" t="s">
        <v>820</v>
      </c>
      <c r="AH49" s="1" t="s">
        <v>100</v>
      </c>
      <c r="AI49" s="1" t="s">
        <v>131</v>
      </c>
      <c r="AJ49" s="1">
        <v>87.8</v>
      </c>
      <c r="AK49" s="1"/>
      <c r="AL49" s="1" t="s">
        <v>1189</v>
      </c>
      <c r="AM49" s="1" t="s">
        <v>820</v>
      </c>
      <c r="AN49" s="1" t="s">
        <v>164</v>
      </c>
      <c r="AO49" s="1" t="s">
        <v>102</v>
      </c>
      <c r="AP49" s="1" t="s">
        <v>229</v>
      </c>
      <c r="AQ49" s="1">
        <v>82.8</v>
      </c>
      <c r="AR49" s="1"/>
      <c r="AS49" s="1"/>
      <c r="AT49" s="1"/>
      <c r="AU49" s="1"/>
      <c r="AV49" s="1"/>
      <c r="AW49" s="1"/>
      <c r="AX49" s="1"/>
      <c r="AY49" s="1" t="s">
        <v>1012</v>
      </c>
      <c r="AZ49" s="1" t="s">
        <v>1190</v>
      </c>
      <c r="BA49" s="1" t="s">
        <v>167</v>
      </c>
      <c r="BB49" s="1" t="s">
        <v>168</v>
      </c>
      <c r="BC49" s="1" t="s">
        <v>414</v>
      </c>
      <c r="BD49" s="1" t="s">
        <v>107</v>
      </c>
      <c r="BE49" s="1">
        <v>70.7</v>
      </c>
      <c r="BF49" s="1"/>
      <c r="BG49" s="1"/>
      <c r="BH49" s="1"/>
      <c r="BI49" s="1"/>
      <c r="BJ49" s="1"/>
      <c r="BK49" s="1"/>
      <c r="BL49" s="1"/>
      <c r="BM49" s="1"/>
      <c r="BN49" s="1"/>
      <c r="BO49" s="1" t="s">
        <v>1191</v>
      </c>
      <c r="BP49" s="1"/>
      <c r="BQ49" s="1"/>
      <c r="BR49" s="1" t="s">
        <v>1192</v>
      </c>
      <c r="BS49" s="1">
        <v>11</v>
      </c>
      <c r="BT49" s="1" t="s">
        <v>1193</v>
      </c>
      <c r="BU49" s="1" t="str">
        <f>HYPERLINK("https://nconnect.nicmar.ac.in/storage/profile/ProfilePhoto_P25709051_614723.jpg","Download")</f>
        <v>0</v>
      </c>
      <c r="BV49" s="3"/>
      <c r="BW49" s="3"/>
    </row>
    <row r="50" spans="1:75">
      <c r="A50" s="1" t="s">
        <v>75</v>
      </c>
      <c r="B50" s="1" t="s">
        <v>76</v>
      </c>
      <c r="C50" s="1" t="s">
        <v>1194</v>
      </c>
      <c r="D50" s="1" t="s">
        <v>1195</v>
      </c>
      <c r="E50" s="1" t="s">
        <v>1196</v>
      </c>
      <c r="F50" s="1" t="s">
        <v>1197</v>
      </c>
      <c r="G50" s="1" t="s">
        <v>1198</v>
      </c>
      <c r="H50" s="1" t="s">
        <v>1199</v>
      </c>
      <c r="I50" s="1" t="s">
        <v>1200</v>
      </c>
      <c r="J50" s="1">
        <v>8454868267</v>
      </c>
      <c r="K50" s="1" t="s">
        <v>84</v>
      </c>
      <c r="L50" s="1" t="s">
        <v>1201</v>
      </c>
      <c r="M50" s="1" t="s">
        <v>86</v>
      </c>
      <c r="N50" s="1" t="s">
        <v>673</v>
      </c>
      <c r="O50" s="1" t="s">
        <v>1202</v>
      </c>
      <c r="P50" s="1" t="s">
        <v>601</v>
      </c>
      <c r="Q50" s="1" t="s">
        <v>1203</v>
      </c>
      <c r="R50" s="1" t="s">
        <v>1197</v>
      </c>
      <c r="S50" s="1">
        <v>9619838667</v>
      </c>
      <c r="T50" s="1" t="s">
        <v>1204</v>
      </c>
      <c r="U50" s="1" t="s">
        <v>1205</v>
      </c>
      <c r="V50" s="1">
        <v>9702810573</v>
      </c>
      <c r="W50" s="1" t="s">
        <v>1206</v>
      </c>
      <c r="X50" s="1" t="s">
        <v>1207</v>
      </c>
      <c r="Y50" s="1" t="s">
        <v>678</v>
      </c>
      <c r="Z50" s="1" t="s">
        <v>127</v>
      </c>
      <c r="AA50" s="1" t="s">
        <v>1207</v>
      </c>
      <c r="AB50" s="1" t="s">
        <v>678</v>
      </c>
      <c r="AC50" s="1" t="s">
        <v>127</v>
      </c>
      <c r="AD50" s="1">
        <v>9.16</v>
      </c>
      <c r="AE50" s="1" t="s">
        <v>97</v>
      </c>
      <c r="AF50" s="1" t="s">
        <v>1208</v>
      </c>
      <c r="AG50" s="1" t="s">
        <v>1209</v>
      </c>
      <c r="AH50" s="1" t="s">
        <v>100</v>
      </c>
      <c r="AI50" s="1" t="s">
        <v>228</v>
      </c>
      <c r="AJ50" s="1">
        <v>76.6</v>
      </c>
      <c r="AK50" s="1"/>
      <c r="AL50" s="1" t="s">
        <v>1210</v>
      </c>
      <c r="AM50" s="1" t="s">
        <v>1209</v>
      </c>
      <c r="AN50" s="1"/>
      <c r="AO50" s="1" t="s">
        <v>102</v>
      </c>
      <c r="AP50" s="1" t="s">
        <v>103</v>
      </c>
      <c r="AQ50" s="1">
        <v>88.5</v>
      </c>
      <c r="AR50" s="1"/>
      <c r="AS50" s="1"/>
      <c r="AT50" s="1"/>
      <c r="AU50" s="1"/>
      <c r="AV50" s="1"/>
      <c r="AW50" s="1"/>
      <c r="AX50" s="1"/>
      <c r="AY50" s="1" t="s">
        <v>198</v>
      </c>
      <c r="AZ50" s="1" t="s">
        <v>1211</v>
      </c>
      <c r="BA50" s="1"/>
      <c r="BB50" s="1"/>
      <c r="BC50" s="1" t="s">
        <v>315</v>
      </c>
      <c r="BD50" s="1" t="s">
        <v>137</v>
      </c>
      <c r="BE50" s="1">
        <v>73.64</v>
      </c>
      <c r="BF50" s="1">
        <v>8.03</v>
      </c>
      <c r="BG50" s="1"/>
      <c r="BH50" s="1"/>
      <c r="BI50" s="1"/>
      <c r="BJ50" s="1"/>
      <c r="BK50" s="1"/>
      <c r="BL50" s="1"/>
      <c r="BM50" s="1"/>
      <c r="BN50" s="1"/>
      <c r="BO50" s="1" t="s">
        <v>1212</v>
      </c>
      <c r="BP50" s="1"/>
      <c r="BQ50" s="1"/>
      <c r="BR50" s="1" t="s">
        <v>1213</v>
      </c>
      <c r="BS50" s="1">
        <v>26</v>
      </c>
      <c r="BT50" s="1" t="s">
        <v>1214</v>
      </c>
      <c r="BU50" s="1" t="str">
        <f>HYPERLINK("https://nconnect.nicmar.ac.in/storage/profile/ProfilePhoto_P25709052_235417.jpg","Download")</f>
        <v>0</v>
      </c>
      <c r="BV50" s="3"/>
      <c r="BW50" s="3"/>
    </row>
    <row r="51" spans="1:75">
      <c r="A51" s="1" t="s">
        <v>75</v>
      </c>
      <c r="B51" s="1" t="s">
        <v>76</v>
      </c>
      <c r="C51" s="1" t="s">
        <v>1215</v>
      </c>
      <c r="D51" s="1" t="s">
        <v>1216</v>
      </c>
      <c r="E51" s="1" t="s">
        <v>1217</v>
      </c>
      <c r="F51" s="1" t="s">
        <v>490</v>
      </c>
      <c r="G51" s="1" t="s">
        <v>1218</v>
      </c>
      <c r="H51" s="1" t="s">
        <v>1219</v>
      </c>
      <c r="I51" s="1" t="s">
        <v>1220</v>
      </c>
      <c r="J51" s="1">
        <v>9995902637</v>
      </c>
      <c r="K51" s="1" t="s">
        <v>84</v>
      </c>
      <c r="L51" s="1" t="s">
        <v>1221</v>
      </c>
      <c r="M51" s="1" t="s">
        <v>86</v>
      </c>
      <c r="N51" s="1" t="s">
        <v>1182</v>
      </c>
      <c r="O51" s="1"/>
      <c r="P51" s="1" t="s">
        <v>185</v>
      </c>
      <c r="Q51" s="1" t="s">
        <v>1222</v>
      </c>
      <c r="R51" s="1" t="s">
        <v>1223</v>
      </c>
      <c r="S51" s="1">
        <v>9447029508</v>
      </c>
      <c r="T51" s="1" t="s">
        <v>926</v>
      </c>
      <c r="U51" s="1" t="s">
        <v>1224</v>
      </c>
      <c r="V51" s="1">
        <v>9495329771</v>
      </c>
      <c r="W51" s="1" t="s">
        <v>1206</v>
      </c>
      <c r="X51" s="1" t="s">
        <v>1225</v>
      </c>
      <c r="Y51" s="1" t="s">
        <v>1188</v>
      </c>
      <c r="Z51" s="1" t="s">
        <v>431</v>
      </c>
      <c r="AA51" s="1" t="s">
        <v>1225</v>
      </c>
      <c r="AB51" s="1" t="s">
        <v>1188</v>
      </c>
      <c r="AC51" s="1" t="s">
        <v>431</v>
      </c>
      <c r="AD51" s="1">
        <v>8.68</v>
      </c>
      <c r="AE51" s="1" t="s">
        <v>97</v>
      </c>
      <c r="AF51" s="1" t="s">
        <v>1226</v>
      </c>
      <c r="AG51" s="1" t="s">
        <v>479</v>
      </c>
      <c r="AH51" s="1" t="s">
        <v>702</v>
      </c>
      <c r="AI51" s="1" t="s">
        <v>193</v>
      </c>
      <c r="AJ51" s="1">
        <v>85.5</v>
      </c>
      <c r="AK51" s="1">
        <v>9</v>
      </c>
      <c r="AL51" s="1" t="s">
        <v>1226</v>
      </c>
      <c r="AM51" s="1" t="s">
        <v>479</v>
      </c>
      <c r="AN51" s="1"/>
      <c r="AO51" s="1" t="s">
        <v>194</v>
      </c>
      <c r="AP51" s="1" t="s">
        <v>196</v>
      </c>
      <c r="AQ51" s="1">
        <v>64.4</v>
      </c>
      <c r="AR51" s="1"/>
      <c r="AS51" s="1"/>
      <c r="AT51" s="1"/>
      <c r="AU51" s="1"/>
      <c r="AV51" s="1"/>
      <c r="AW51" s="1"/>
      <c r="AX51" s="1"/>
      <c r="AY51" s="1" t="s">
        <v>1012</v>
      </c>
      <c r="AZ51" s="1" t="s">
        <v>1227</v>
      </c>
      <c r="BA51" s="1"/>
      <c r="BB51" s="1"/>
      <c r="BC51" s="1" t="s">
        <v>1228</v>
      </c>
      <c r="BD51" s="1" t="s">
        <v>106</v>
      </c>
      <c r="BE51" s="1">
        <v>65.2</v>
      </c>
      <c r="BF51" s="1">
        <v>6.9</v>
      </c>
      <c r="BG51" s="1"/>
      <c r="BH51" s="1"/>
      <c r="BI51" s="1"/>
      <c r="BJ51" s="1"/>
      <c r="BK51" s="1"/>
      <c r="BL51" s="1"/>
      <c r="BM51" s="1"/>
      <c r="BN51" s="1"/>
      <c r="BO51" s="1" t="s">
        <v>1229</v>
      </c>
      <c r="BP51" s="1" t="s">
        <v>1230</v>
      </c>
      <c r="BQ51" s="1" t="s">
        <v>1231</v>
      </c>
      <c r="BR51" s="1" t="s">
        <v>1232</v>
      </c>
      <c r="BS51" s="1">
        <v>9</v>
      </c>
      <c r="BT51" s="1"/>
      <c r="BU51" s="1" t="str">
        <f>HYPERLINK("https://nconnect.nicmar.ac.in/storage/profile/ProfilePhoto_P25709053_263159.jpg","Download")</f>
        <v>0</v>
      </c>
      <c r="BV51" s="3"/>
      <c r="BW51" s="3"/>
    </row>
    <row r="52" spans="1:75">
      <c r="A52" s="1" t="s">
        <v>75</v>
      </c>
      <c r="B52" s="1" t="s">
        <v>76</v>
      </c>
      <c r="C52" s="1" t="s">
        <v>1233</v>
      </c>
      <c r="D52" s="1" t="s">
        <v>1234</v>
      </c>
      <c r="E52" s="1" t="s">
        <v>1235</v>
      </c>
      <c r="F52" s="1" t="s">
        <v>1236</v>
      </c>
      <c r="G52" s="1" t="s">
        <v>1237</v>
      </c>
      <c r="H52" s="1" t="s">
        <v>1238</v>
      </c>
      <c r="I52" s="1" t="s">
        <v>1239</v>
      </c>
      <c r="J52" s="1">
        <v>8356090654</v>
      </c>
      <c r="K52" s="1" t="s">
        <v>147</v>
      </c>
      <c r="L52" s="1" t="s">
        <v>1240</v>
      </c>
      <c r="M52" s="1" t="s">
        <v>86</v>
      </c>
      <c r="N52" s="1" t="s">
        <v>583</v>
      </c>
      <c r="O52" s="1"/>
      <c r="P52" s="1" t="s">
        <v>601</v>
      </c>
      <c r="Q52" s="1" t="s">
        <v>1241</v>
      </c>
      <c r="R52" s="1" t="s">
        <v>1242</v>
      </c>
      <c r="S52" s="1">
        <v>8080806011</v>
      </c>
      <c r="T52" s="1" t="s">
        <v>275</v>
      </c>
      <c r="U52" s="1" t="s">
        <v>1243</v>
      </c>
      <c r="V52" s="1">
        <v>9324933362</v>
      </c>
      <c r="W52" s="1" t="s">
        <v>275</v>
      </c>
      <c r="X52" s="1" t="s">
        <v>1244</v>
      </c>
      <c r="Y52" s="1" t="s">
        <v>126</v>
      </c>
      <c r="Z52" s="1" t="s">
        <v>127</v>
      </c>
      <c r="AA52" s="1" t="s">
        <v>1244</v>
      </c>
      <c r="AB52" s="1" t="s">
        <v>126</v>
      </c>
      <c r="AC52" s="1" t="s">
        <v>127</v>
      </c>
      <c r="AD52" s="1">
        <v>8.92</v>
      </c>
      <c r="AE52" s="1" t="s">
        <v>97</v>
      </c>
      <c r="AF52" s="1" t="s">
        <v>1245</v>
      </c>
      <c r="AG52" s="1" t="s">
        <v>479</v>
      </c>
      <c r="AH52" s="1" t="s">
        <v>702</v>
      </c>
      <c r="AI52" s="1" t="s">
        <v>131</v>
      </c>
      <c r="AJ52" s="1">
        <v>91.8</v>
      </c>
      <c r="AK52" s="1"/>
      <c r="AL52" s="1" t="s">
        <v>1246</v>
      </c>
      <c r="AM52" s="1" t="s">
        <v>479</v>
      </c>
      <c r="AN52" s="1" t="s">
        <v>164</v>
      </c>
      <c r="AO52" s="1" t="s">
        <v>228</v>
      </c>
      <c r="AP52" s="1" t="s">
        <v>136</v>
      </c>
      <c r="AQ52" s="1">
        <v>89.5</v>
      </c>
      <c r="AR52" s="1"/>
      <c r="AS52" s="1"/>
      <c r="AT52" s="1"/>
      <c r="AU52" s="1"/>
      <c r="AV52" s="1"/>
      <c r="AW52" s="1"/>
      <c r="AX52" s="1"/>
      <c r="AY52" s="1" t="s">
        <v>1151</v>
      </c>
      <c r="AZ52" s="1" t="s">
        <v>1247</v>
      </c>
      <c r="BA52" s="1" t="s">
        <v>167</v>
      </c>
      <c r="BB52" s="1" t="s">
        <v>168</v>
      </c>
      <c r="BC52" s="1" t="s">
        <v>136</v>
      </c>
      <c r="BD52" s="1" t="s">
        <v>572</v>
      </c>
      <c r="BE52" s="1">
        <v>89</v>
      </c>
      <c r="BF52" s="1">
        <v>3.6</v>
      </c>
      <c r="BG52" s="1"/>
      <c r="BH52" s="1"/>
      <c r="BI52" s="1"/>
      <c r="BJ52" s="1"/>
      <c r="BK52" s="1"/>
      <c r="BL52" s="1"/>
      <c r="BM52" s="1"/>
      <c r="BN52" s="1"/>
      <c r="BO52" s="1" t="s">
        <v>1248</v>
      </c>
      <c r="BP52" s="1"/>
      <c r="BQ52" s="1"/>
      <c r="BR52" s="1" t="s">
        <v>1249</v>
      </c>
      <c r="BS52" s="1">
        <v>26</v>
      </c>
      <c r="BT52" s="1" t="s">
        <v>1250</v>
      </c>
      <c r="BU52" s="1" t="str">
        <f>HYPERLINK("https://nconnect.nicmar.ac.in/storage/profile/ProfilePhoto_P25709054_759186.jpg","Download")</f>
        <v>0</v>
      </c>
      <c r="BV52" s="3"/>
      <c r="BW52" s="3"/>
    </row>
    <row r="53" spans="1:75">
      <c r="A53" s="1" t="s">
        <v>75</v>
      </c>
      <c r="B53" s="1" t="s">
        <v>76</v>
      </c>
      <c r="C53" s="1" t="s">
        <v>1251</v>
      </c>
      <c r="D53" s="1" t="s">
        <v>1252</v>
      </c>
      <c r="E53" s="1"/>
      <c r="F53" s="1" t="s">
        <v>1253</v>
      </c>
      <c r="G53" s="1" t="s">
        <v>1254</v>
      </c>
      <c r="H53" s="1" t="s">
        <v>1255</v>
      </c>
      <c r="I53" s="1" t="s">
        <v>1256</v>
      </c>
      <c r="J53" s="1">
        <v>8441892029</v>
      </c>
      <c r="K53" s="1" t="s">
        <v>147</v>
      </c>
      <c r="L53" s="1" t="s">
        <v>1257</v>
      </c>
      <c r="M53" s="1" t="s">
        <v>86</v>
      </c>
      <c r="N53" s="1" t="s">
        <v>1258</v>
      </c>
      <c r="O53" s="1"/>
      <c r="P53" s="1"/>
      <c r="Q53" s="1" t="s">
        <v>1259</v>
      </c>
      <c r="R53" s="1" t="s">
        <v>1260</v>
      </c>
      <c r="S53" s="1">
        <v>9413381548</v>
      </c>
      <c r="T53" s="1" t="s">
        <v>1261</v>
      </c>
      <c r="U53" s="1" t="s">
        <v>1262</v>
      </c>
      <c r="V53" s="1">
        <v>9414481548</v>
      </c>
      <c r="W53" s="1" t="s">
        <v>305</v>
      </c>
      <c r="X53" s="1" t="s">
        <v>1263</v>
      </c>
      <c r="Y53" s="1" t="s">
        <v>1264</v>
      </c>
      <c r="Z53" s="1" t="s">
        <v>1110</v>
      </c>
      <c r="AA53" s="1" t="s">
        <v>1263</v>
      </c>
      <c r="AB53" s="1" t="s">
        <v>1264</v>
      </c>
      <c r="AC53" s="1" t="s">
        <v>1110</v>
      </c>
      <c r="AD53" s="1">
        <v>8.76</v>
      </c>
      <c r="AE53" s="1" t="s">
        <v>97</v>
      </c>
      <c r="AF53" s="1" t="s">
        <v>1265</v>
      </c>
      <c r="AG53" s="1" t="s">
        <v>1266</v>
      </c>
      <c r="AH53" s="1" t="s">
        <v>363</v>
      </c>
      <c r="AI53" s="1" t="s">
        <v>161</v>
      </c>
      <c r="AJ53" s="1">
        <v>85.5</v>
      </c>
      <c r="AK53" s="1">
        <v>9</v>
      </c>
      <c r="AL53" s="1" t="s">
        <v>1267</v>
      </c>
      <c r="AM53" s="1" t="s">
        <v>1266</v>
      </c>
      <c r="AN53" s="1" t="s">
        <v>1268</v>
      </c>
      <c r="AO53" s="1" t="s">
        <v>197</v>
      </c>
      <c r="AP53" s="1" t="s">
        <v>131</v>
      </c>
      <c r="AQ53" s="1">
        <v>74</v>
      </c>
      <c r="AR53" s="1">
        <v>0</v>
      </c>
      <c r="AS53" s="1"/>
      <c r="AT53" s="1"/>
      <c r="AU53" s="1"/>
      <c r="AV53" s="1"/>
      <c r="AW53" s="1"/>
      <c r="AX53" s="1"/>
      <c r="AY53" s="1" t="s">
        <v>1269</v>
      </c>
      <c r="AZ53" s="1" t="s">
        <v>1269</v>
      </c>
      <c r="BA53" s="1" t="s">
        <v>314</v>
      </c>
      <c r="BB53" s="1" t="s">
        <v>168</v>
      </c>
      <c r="BC53" s="1" t="s">
        <v>526</v>
      </c>
      <c r="BD53" s="1" t="s">
        <v>231</v>
      </c>
      <c r="BE53" s="1">
        <v>78.8</v>
      </c>
      <c r="BF53" s="1">
        <v>7.88</v>
      </c>
      <c r="BG53" s="1"/>
      <c r="BH53" s="1"/>
      <c r="BI53" s="1"/>
      <c r="BJ53" s="1"/>
      <c r="BK53" s="1"/>
      <c r="BL53" s="1"/>
      <c r="BM53" s="1"/>
      <c r="BN53" s="1"/>
      <c r="BO53" s="1" t="s">
        <v>1270</v>
      </c>
      <c r="BP53" s="1"/>
      <c r="BQ53" s="1"/>
      <c r="BR53" s="1" t="s">
        <v>1271</v>
      </c>
      <c r="BS53" s="1">
        <v>21</v>
      </c>
      <c r="BT53" s="1" t="s">
        <v>1272</v>
      </c>
      <c r="BU53" s="1" t="str">
        <f>HYPERLINK("https://nconnect.nicmar.ac.in/storage/profile/ProfilePhoto_P25709055_689172.jpg","Download")</f>
        <v>0</v>
      </c>
      <c r="BV53" s="3"/>
      <c r="BW53" s="3"/>
    </row>
    <row r="54" spans="1:75">
      <c r="A54" s="1" t="s">
        <v>75</v>
      </c>
      <c r="B54" s="1" t="s">
        <v>76</v>
      </c>
      <c r="C54" s="1" t="s">
        <v>1273</v>
      </c>
      <c r="D54" s="1" t="s">
        <v>1274</v>
      </c>
      <c r="E54" s="1" t="s">
        <v>618</v>
      </c>
      <c r="F54" s="1" t="s">
        <v>1275</v>
      </c>
      <c r="G54" s="1" t="s">
        <v>1276</v>
      </c>
      <c r="H54" s="1" t="s">
        <v>1277</v>
      </c>
      <c r="I54" s="1" t="s">
        <v>1278</v>
      </c>
      <c r="J54" s="1">
        <v>9686359198</v>
      </c>
      <c r="K54" s="1" t="s">
        <v>84</v>
      </c>
      <c r="L54" s="1" t="s">
        <v>1279</v>
      </c>
      <c r="M54" s="1" t="s">
        <v>86</v>
      </c>
      <c r="N54" s="1" t="s">
        <v>1280</v>
      </c>
      <c r="O54" s="1"/>
      <c r="P54" s="1" t="s">
        <v>185</v>
      </c>
      <c r="Q54" s="1" t="s">
        <v>1281</v>
      </c>
      <c r="R54" s="1" t="s">
        <v>1282</v>
      </c>
      <c r="S54" s="1">
        <v>9448192057</v>
      </c>
      <c r="T54" s="1" t="s">
        <v>275</v>
      </c>
      <c r="U54" s="1" t="s">
        <v>1283</v>
      </c>
      <c r="V54" s="1">
        <v>8618680846</v>
      </c>
      <c r="W54" s="1" t="s">
        <v>155</v>
      </c>
      <c r="X54" s="1" t="s">
        <v>1284</v>
      </c>
      <c r="Y54" s="1" t="s">
        <v>1285</v>
      </c>
      <c r="Z54" s="1" t="s">
        <v>386</v>
      </c>
      <c r="AA54" s="1" t="s">
        <v>1284</v>
      </c>
      <c r="AB54" s="1" t="s">
        <v>1285</v>
      </c>
      <c r="AC54" s="1" t="s">
        <v>386</v>
      </c>
      <c r="AD54" s="1">
        <v>9.39</v>
      </c>
      <c r="AE54" s="1" t="s">
        <v>97</v>
      </c>
      <c r="AF54" s="1" t="s">
        <v>1286</v>
      </c>
      <c r="AG54" s="1" t="s">
        <v>1287</v>
      </c>
      <c r="AH54" s="1" t="s">
        <v>197</v>
      </c>
      <c r="AI54" s="1" t="s">
        <v>131</v>
      </c>
      <c r="AJ54" s="1">
        <v>72.8</v>
      </c>
      <c r="AK54" s="1"/>
      <c r="AL54" s="1" t="s">
        <v>1288</v>
      </c>
      <c r="AM54" s="1" t="s">
        <v>1289</v>
      </c>
      <c r="AN54" s="1"/>
      <c r="AO54" s="1" t="s">
        <v>704</v>
      </c>
      <c r="AP54" s="1" t="s">
        <v>229</v>
      </c>
      <c r="AQ54" s="1">
        <v>85.83</v>
      </c>
      <c r="AR54" s="1"/>
      <c r="AS54" s="1"/>
      <c r="AT54" s="1"/>
      <c r="AU54" s="1"/>
      <c r="AV54" s="1"/>
      <c r="AW54" s="1"/>
      <c r="AX54" s="1"/>
      <c r="AY54" s="1" t="s">
        <v>391</v>
      </c>
      <c r="AZ54" s="1" t="s">
        <v>1290</v>
      </c>
      <c r="BA54" s="1"/>
      <c r="BB54" s="1"/>
      <c r="BC54" s="1" t="s">
        <v>136</v>
      </c>
      <c r="BD54" s="1" t="s">
        <v>337</v>
      </c>
      <c r="BE54" s="1">
        <v>84.5</v>
      </c>
      <c r="BF54" s="1">
        <v>8.45</v>
      </c>
      <c r="BG54" s="1"/>
      <c r="BH54" s="1"/>
      <c r="BI54" s="1"/>
      <c r="BJ54" s="1"/>
      <c r="BK54" s="1"/>
      <c r="BL54" s="1"/>
      <c r="BM54" s="1"/>
      <c r="BN54" s="1"/>
      <c r="BO54" s="1" t="s">
        <v>1291</v>
      </c>
      <c r="BP54" s="1"/>
      <c r="BQ54" s="1"/>
      <c r="BR54" s="1" t="s">
        <v>1292</v>
      </c>
      <c r="BS54" s="1">
        <v>30</v>
      </c>
      <c r="BT54" s="1" t="s">
        <v>1293</v>
      </c>
      <c r="BU54" s="1" t="str">
        <f>HYPERLINK("https://nconnect.nicmar.ac.in/storage/profile/ProfilePhoto_P25709056_314698.jpg","Download")</f>
        <v>0</v>
      </c>
      <c r="BV54" s="3"/>
      <c r="BW54" s="3"/>
    </row>
    <row r="55" spans="1:75">
      <c r="A55" s="1" t="s">
        <v>75</v>
      </c>
      <c r="B55" s="1" t="s">
        <v>76</v>
      </c>
      <c r="C55" s="1" t="s">
        <v>1294</v>
      </c>
      <c r="D55" s="1" t="s">
        <v>1295</v>
      </c>
      <c r="E55" s="1"/>
      <c r="F55" s="1" t="s">
        <v>1296</v>
      </c>
      <c r="G55" s="1" t="s">
        <v>1297</v>
      </c>
      <c r="H55" s="1" t="s">
        <v>1298</v>
      </c>
      <c r="I55" s="1" t="s">
        <v>1299</v>
      </c>
      <c r="J55" s="1">
        <v>9550253245</v>
      </c>
      <c r="K55" s="1" t="s">
        <v>84</v>
      </c>
      <c r="L55" s="1" t="s">
        <v>1300</v>
      </c>
      <c r="M55" s="1" t="s">
        <v>86</v>
      </c>
      <c r="N55" s="1" t="s">
        <v>1301</v>
      </c>
      <c r="O55" s="1" t="s">
        <v>1302</v>
      </c>
      <c r="P55" s="1" t="s">
        <v>185</v>
      </c>
      <c r="Q55" s="1" t="s">
        <v>1303</v>
      </c>
      <c r="R55" s="1" t="s">
        <v>1304</v>
      </c>
      <c r="S55" s="1">
        <v>8639582599</v>
      </c>
      <c r="T55" s="1" t="s">
        <v>604</v>
      </c>
      <c r="U55" s="1" t="s">
        <v>1305</v>
      </c>
      <c r="V55" s="1">
        <v>9492541237</v>
      </c>
      <c r="W55" s="1" t="s">
        <v>604</v>
      </c>
      <c r="X55" s="1" t="s">
        <v>1306</v>
      </c>
      <c r="Y55" s="1" t="s">
        <v>1307</v>
      </c>
      <c r="Z55" s="1" t="s">
        <v>158</v>
      </c>
      <c r="AA55" s="1" t="s">
        <v>1308</v>
      </c>
      <c r="AB55" s="1" t="s">
        <v>251</v>
      </c>
      <c r="AC55" s="1" t="s">
        <v>127</v>
      </c>
      <c r="AD55" s="1">
        <v>8.08</v>
      </c>
      <c r="AE55" s="1" t="s">
        <v>97</v>
      </c>
      <c r="AF55" s="1" t="s">
        <v>1309</v>
      </c>
      <c r="AG55" s="1" t="s">
        <v>949</v>
      </c>
      <c r="AH55" s="1" t="s">
        <v>161</v>
      </c>
      <c r="AI55" s="1" t="s">
        <v>225</v>
      </c>
      <c r="AJ55" s="1">
        <v>92</v>
      </c>
      <c r="AK55" s="1">
        <v>9.2</v>
      </c>
      <c r="AL55" s="1" t="s">
        <v>1310</v>
      </c>
      <c r="AM55" s="1" t="s">
        <v>163</v>
      </c>
      <c r="AN55" s="1" t="s">
        <v>164</v>
      </c>
      <c r="AO55" s="1" t="s">
        <v>200</v>
      </c>
      <c r="AP55" s="1" t="s">
        <v>311</v>
      </c>
      <c r="AQ55" s="1">
        <v>87.1</v>
      </c>
      <c r="AR55" s="1"/>
      <c r="AS55" s="1"/>
      <c r="AT55" s="1"/>
      <c r="AU55" s="1"/>
      <c r="AV55" s="1"/>
      <c r="AW55" s="1"/>
      <c r="AX55" s="1"/>
      <c r="AY55" s="1" t="s">
        <v>335</v>
      </c>
      <c r="AZ55" s="1" t="s">
        <v>1311</v>
      </c>
      <c r="BA55" s="1" t="s">
        <v>167</v>
      </c>
      <c r="BB55" s="1" t="s">
        <v>168</v>
      </c>
      <c r="BC55" s="1" t="s">
        <v>482</v>
      </c>
      <c r="BD55" s="1" t="s">
        <v>1312</v>
      </c>
      <c r="BE55" s="1">
        <v>67.2</v>
      </c>
      <c r="BF55" s="1">
        <v>7.22</v>
      </c>
      <c r="BG55" s="1"/>
      <c r="BH55" s="1"/>
      <c r="BI55" s="1"/>
      <c r="BJ55" s="1"/>
      <c r="BK55" s="1"/>
      <c r="BL55" s="1"/>
      <c r="BM55" s="1"/>
      <c r="BN55" s="1"/>
      <c r="BO55" s="1" t="s">
        <v>1313</v>
      </c>
      <c r="BP55" s="1"/>
      <c r="BQ55" s="1"/>
      <c r="BR55" s="1" t="s">
        <v>1314</v>
      </c>
      <c r="BS55" s="1">
        <v>10</v>
      </c>
      <c r="BT55" s="1" t="s">
        <v>1315</v>
      </c>
      <c r="BU55" s="1" t="str">
        <f>HYPERLINK("https://nconnect.nicmar.ac.in/storage/profile/ProfilePhoto_P25709057_698172.jpg","Download")</f>
        <v>0</v>
      </c>
      <c r="BV55" s="3"/>
      <c r="BW55" s="3"/>
    </row>
    <row r="56" spans="1:75">
      <c r="A56" s="1" t="s">
        <v>75</v>
      </c>
      <c r="B56" s="1" t="s">
        <v>76</v>
      </c>
      <c r="C56" s="1" t="s">
        <v>1316</v>
      </c>
      <c r="D56" s="1" t="s">
        <v>1317</v>
      </c>
      <c r="E56" s="1" t="s">
        <v>1318</v>
      </c>
      <c r="F56" s="1" t="s">
        <v>1319</v>
      </c>
      <c r="G56" s="1" t="s">
        <v>1320</v>
      </c>
      <c r="H56" s="1" t="s">
        <v>1321</v>
      </c>
      <c r="I56" s="1" t="s">
        <v>1322</v>
      </c>
      <c r="J56" s="1">
        <v>9404395999</v>
      </c>
      <c r="K56" s="1" t="s">
        <v>84</v>
      </c>
      <c r="L56" s="1" t="s">
        <v>1323</v>
      </c>
      <c r="M56" s="1" t="s">
        <v>86</v>
      </c>
      <c r="N56" s="1" t="s">
        <v>558</v>
      </c>
      <c r="O56" s="1" t="s">
        <v>1324</v>
      </c>
      <c r="P56" s="1" t="s">
        <v>601</v>
      </c>
      <c r="Q56" s="1" t="s">
        <v>1325</v>
      </c>
      <c r="R56" s="1" t="s">
        <v>1326</v>
      </c>
      <c r="S56" s="1">
        <v>9823190059</v>
      </c>
      <c r="T56" s="1" t="s">
        <v>926</v>
      </c>
      <c r="U56" s="1" t="s">
        <v>1327</v>
      </c>
      <c r="V56" s="1">
        <v>8329442669</v>
      </c>
      <c r="W56" s="1" t="s">
        <v>124</v>
      </c>
      <c r="X56" s="1" t="s">
        <v>1328</v>
      </c>
      <c r="Y56" s="1" t="s">
        <v>251</v>
      </c>
      <c r="Z56" s="1" t="s">
        <v>127</v>
      </c>
      <c r="AA56" s="1" t="s">
        <v>1328</v>
      </c>
      <c r="AB56" s="1" t="s">
        <v>251</v>
      </c>
      <c r="AC56" s="1" t="s">
        <v>127</v>
      </c>
      <c r="AD56" s="1">
        <v>7.74</v>
      </c>
      <c r="AE56" s="1" t="s">
        <v>97</v>
      </c>
      <c r="AF56" s="1" t="s">
        <v>1329</v>
      </c>
      <c r="AG56" s="1" t="s">
        <v>1330</v>
      </c>
      <c r="AH56" s="1" t="s">
        <v>100</v>
      </c>
      <c r="AI56" s="1" t="s">
        <v>101</v>
      </c>
      <c r="AJ56" s="1">
        <v>71.2</v>
      </c>
      <c r="AK56" s="1"/>
      <c r="AL56" s="1" t="s">
        <v>1331</v>
      </c>
      <c r="AM56" s="1" t="s">
        <v>1332</v>
      </c>
      <c r="AN56" s="1" t="s">
        <v>164</v>
      </c>
      <c r="AO56" s="1" t="s">
        <v>102</v>
      </c>
      <c r="AP56" s="1" t="s">
        <v>659</v>
      </c>
      <c r="AQ56" s="1">
        <v>83.67</v>
      </c>
      <c r="AR56" s="1"/>
      <c r="AS56" s="1"/>
      <c r="AT56" s="1"/>
      <c r="AU56" s="1"/>
      <c r="AV56" s="1"/>
      <c r="AW56" s="1"/>
      <c r="AX56" s="1"/>
      <c r="AY56" s="1" t="s">
        <v>505</v>
      </c>
      <c r="AZ56" s="1" t="s">
        <v>1333</v>
      </c>
      <c r="BA56" s="1" t="s">
        <v>314</v>
      </c>
      <c r="BB56" s="1" t="s">
        <v>168</v>
      </c>
      <c r="BC56" s="1" t="s">
        <v>1334</v>
      </c>
      <c r="BD56" s="1" t="s">
        <v>107</v>
      </c>
      <c r="BE56" s="1">
        <v>64.4</v>
      </c>
      <c r="BF56" s="1">
        <v>7.19</v>
      </c>
      <c r="BG56" s="1"/>
      <c r="BH56" s="1"/>
      <c r="BI56" s="1"/>
      <c r="BJ56" s="1"/>
      <c r="BK56" s="1"/>
      <c r="BL56" s="1"/>
      <c r="BM56" s="1"/>
      <c r="BN56" s="1"/>
      <c r="BO56" s="1" t="s">
        <v>1335</v>
      </c>
      <c r="BP56" s="1"/>
      <c r="BQ56" s="1"/>
      <c r="BR56" s="1" t="s">
        <v>1336</v>
      </c>
      <c r="BS56" s="1">
        <v>13</v>
      </c>
      <c r="BT56" s="1" t="s">
        <v>1337</v>
      </c>
      <c r="BU56" s="1" t="str">
        <f>HYPERLINK("https://nconnect.nicmar.ac.in/storage/profile/ProfilePhoto_P25709058_852146.jpg","Download")</f>
        <v>0</v>
      </c>
      <c r="BV56" s="3"/>
      <c r="BW56"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2026-09-16T14:05:20+05:30</dcterms:created>
  <dcterms:modified xsi:type="dcterms:W3CDTF">2026-09-16T14:05:20+05:30</dcterms:modified>
  <dc:title>Untitled Spreadsheet</dc:title>
  <dc:description/>
  <dc:subject/>
  <cp:keywords/>
  <cp:category/>
</cp:coreProperties>
</file>