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<sst xmlns="http://schemas.openxmlformats.org/spreadsheetml/2006/main" uniqueCount="1096">
  <si>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</si>
  <si>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</si>
  <si>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</si>
  <si>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</si>
  <si>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</si>
  <si>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</si>
  <si>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</si>
  <si>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</si>
  <si>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</si>
  <si>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</si>
  <si>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</si>
  <si>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</si>
  <si>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</si>
  <si>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</si>
  <si>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</si>
  <si>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</si>
  <si>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</si>
  <si>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</si>
  <si>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</si>
  <si>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</si>
  <si>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</si>
  <si>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</si>
  <si>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</si>
  <si>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</si>
  <si>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</si>
  <si>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</si>
  <si>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</si>
  <si>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</si>
  <si>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</si>
  <si>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</si>
  <si>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</si>
  <si>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</si>
  <si>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</si>
  <si>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</si>
  <si>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</si>
  <si>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</si>
  <si>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</si>
  <si>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</si>
  <si>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</si>
  <si>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</si>
  <si>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</si>
  <si>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</si>
  <si>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</si>
  <si>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</si>
  <si>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</si>
  <si>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</si>
  <si>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</si>
  <si>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</si>
  <si>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</si>
  <si>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</si>
  <si>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</si>
  <si>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</si>
  <si>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</si>
  <si>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</si>
  <si>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</si>
  <si>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</si>
  <si>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</si>
  <si>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</si>
  <si>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</si>
  <si>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</si>
  <si>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</si>
  <si>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</si>
  <si>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</si>
  <si>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</si>
  <si>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</si>
  <si>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</si>
  <si>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</si>
  <si>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</si>
  <si>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</si>
  <si>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</si>
  <si>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</si>
  <si>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</si>
  <si>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</si>
  <si>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</si>
  <si>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</si>
  <si>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MBA-NBS</t>
  </si>
  <si>
    <t>2026-2028</t>
  </si>
  <si>
    <t>P26703001</t>
  </si>
  <si>
    <t>Kabil</t>
  </si>
  <si>
    <t>M</t>
  </si>
  <si>
    <t>Kabil M</t>
  </si>
  <si>
    <t>P26703001@student.nicmar.ac.in</t>
  </si>
  <si>
    <t>Male</t>
  </si>
  <si>
    <t>27-Dec-2003</t>
  </si>
  <si>
    <t>Single</t>
  </si>
  <si>
    <t xml:space="preserve">Tamil, english </t>
  </si>
  <si>
    <t xml:space="preserve">Reading, Editing , Drawing </t>
  </si>
  <si>
    <t>B+</t>
  </si>
  <si>
    <t>6507 2015 5198</t>
  </si>
  <si>
    <t>Maheswaran C</t>
  </si>
  <si>
    <t xml:space="preserve">Civil Engnieer </t>
  </si>
  <si>
    <t xml:space="preserve">Tamil Selevi M </t>
  </si>
  <si>
    <t>-</t>
  </si>
  <si>
    <t>NEW NO 17/6 OLD NO 40/6 , Flat NO 2B, M BLOCK , Second Floor , Anna Nagar East Po: Anna Nagar chennai, Tamil Nadau - 600102</t>
  </si>
  <si>
    <t>Chennai</t>
  </si>
  <si>
    <t>Tamil Nadu</t>
  </si>
  <si>
    <t>NA</t>
  </si>
  <si>
    <t>Kali and co | HR &amp; Accounting | chennai | Jun 2024 | Jun 2025 | 1 Years, 0 Months, 29 Days | 2.5
J Kumar Infraprojects  | J Kumar Infraprojects – HR &amp; Admin Assistant  | chennai | Aug 2025 | Jun 2026 | 0 Years, 10 Months, 9 Days | 2.5</t>
  </si>
  <si>
    <t>23 month(s)</t>
  </si>
  <si>
    <t>P26703002</t>
  </si>
  <si>
    <t>Lokesh</t>
  </si>
  <si>
    <t>Sunil</t>
  </si>
  <si>
    <t>Khirad</t>
  </si>
  <si>
    <t>Lokesh Sunil Khirad</t>
  </si>
  <si>
    <t>P26703002@student.nicmar.ac.in</t>
  </si>
  <si>
    <t>23-Jul-2003</t>
  </si>
  <si>
    <t>Marathi,Hindi,English</t>
  </si>
  <si>
    <t>Music,Singing,Dancing,Travelling,Cinematography</t>
  </si>
  <si>
    <t>AB+</t>
  </si>
  <si>
    <t>Business</t>
  </si>
  <si>
    <t>Rupali</t>
  </si>
  <si>
    <t>Housewife</t>
  </si>
  <si>
    <t>Plot no. 68, Tayal's Siddhivinayak Square 1, near Golwadi cricket stadium, front of water tank, Golwadi, Aurangabad, Maharashtra, 431002</t>
  </si>
  <si>
    <t>Aurangabad</t>
  </si>
  <si>
    <t>Maharashtra</t>
  </si>
  <si>
    <t>Chate School</t>
  </si>
  <si>
    <t>Maharashtra State Board of Secondary and Higher Secondary Education</t>
  </si>
  <si>
    <t>2016-Jun</t>
  </si>
  <si>
    <t>2019-Mar</t>
  </si>
  <si>
    <t>Mechanical Engineering</t>
  </si>
  <si>
    <t>Government Polytechnic, Aurangabad</t>
  </si>
  <si>
    <t>2019-Aug</t>
  </si>
  <si>
    <t>2022-Jul</t>
  </si>
  <si>
    <t>Savitribai Phule Pune University</t>
  </si>
  <si>
    <t>JSPM Rajarshi Shahu College Of Engineering , Tathawade, Pune</t>
  </si>
  <si>
    <t>Bachelor of Technology (B.Tech)</t>
  </si>
  <si>
    <t>2022-Jun</t>
  </si>
  <si>
    <t>2025-Jun</t>
  </si>
  <si>
    <t>AutoCAD,MS Office,CREO,Excel,CATIA</t>
  </si>
  <si>
    <t>P26703003</t>
  </si>
  <si>
    <t xml:space="preserve">R B </t>
  </si>
  <si>
    <t>Subashri</t>
  </si>
  <si>
    <t>R B  Subashri</t>
  </si>
  <si>
    <t>P26703003@student.nicmar.ac.in</t>
  </si>
  <si>
    <t>Female</t>
  </si>
  <si>
    <t>19-Jul-2005</t>
  </si>
  <si>
    <t>Tamil, Telugu,Hindi,english</t>
  </si>
  <si>
    <t>Watching Podcasts,Sports,Art,Travel,Fitness</t>
  </si>
  <si>
    <t>O+</t>
  </si>
  <si>
    <t>Ragulasankiruthiyayan</t>
  </si>
  <si>
    <t>Sea Farer</t>
  </si>
  <si>
    <t>Brindha</t>
  </si>
  <si>
    <t>Homemaker</t>
  </si>
  <si>
    <t>2/1923,Renuka devi nagar, Byepass road, Kanjanayakkanpatti, Aruppukottai</t>
  </si>
  <si>
    <t>Virudhunagar</t>
  </si>
  <si>
    <t>Minerva Public School</t>
  </si>
  <si>
    <t>Central Board Of Secondary Education,Virudhunagar, Tamilnadu</t>
  </si>
  <si>
    <t>2020-Jun</t>
  </si>
  <si>
    <t>2021-Aug</t>
  </si>
  <si>
    <t>Science (PCMB)</t>
  </si>
  <si>
    <t>2023-May</t>
  </si>
  <si>
    <t>Vellore Institute of Technology</t>
  </si>
  <si>
    <t>Vellore Institute of Technology, Tamilnadu</t>
  </si>
  <si>
    <t>Bachelor of Commerce (B.Com.)</t>
  </si>
  <si>
    <t>Honours</t>
  </si>
  <si>
    <t>2023-Jul</t>
  </si>
  <si>
    <t>2026-Jun</t>
  </si>
  <si>
    <t>Basics in Powerpoint &amp; Excel</t>
  </si>
  <si>
    <t>Fund Sourcing Techniques
Controllers Job Simulation - Goldman Sachs
Ideathon'24
Wadhwani
YUVA</t>
  </si>
  <si>
    <t>P26703004</t>
  </si>
  <si>
    <t>Pasumarthi</t>
  </si>
  <si>
    <t>Vani Venkata Ramadevi</t>
  </si>
  <si>
    <t>Pasumarthi Vani Venkata Ramadevi</t>
  </si>
  <si>
    <t>P26703004@student.nicmar.ac.in</t>
  </si>
  <si>
    <t>17-Sep-2003</t>
  </si>
  <si>
    <t>Telugu,English</t>
  </si>
  <si>
    <t xml:space="preserve">Travelling,Gardening,Cooking </t>
  </si>
  <si>
    <t>Pasumarthi Venkateswararao</t>
  </si>
  <si>
    <t>Pasumarthi Venkata Lakshmi</t>
  </si>
  <si>
    <t>House Wife</t>
  </si>
  <si>
    <t>3-174 Near Venu Gopala Swami Temple K.Pentapadu Pentapadu Mandalam West Godavari Andhra Pradesh</t>
  </si>
  <si>
    <t>West Godavari</t>
  </si>
  <si>
    <t>Andhra Pradesh</t>
  </si>
  <si>
    <t>Z.P.P.High School</t>
  </si>
  <si>
    <t>Board Of Secondary Education ,  Andhra Pradesh</t>
  </si>
  <si>
    <t>2018-Jun</t>
  </si>
  <si>
    <t>2019-May</t>
  </si>
  <si>
    <t>Aditya Junior College</t>
  </si>
  <si>
    <t>Board Of Intermediate Education , Andhra Pradesh</t>
  </si>
  <si>
    <t>Science (PCM)</t>
  </si>
  <si>
    <t>2019-Jun</t>
  </si>
  <si>
    <t>2021-Jul</t>
  </si>
  <si>
    <t>Jawaharlal Nehru Technological University Kakinada</t>
  </si>
  <si>
    <t>Sasi Institute Of Technology And Engineering , Tadepalligudem ,Andhra Pradesh</t>
  </si>
  <si>
    <t>Electronics &amp; Communication Engineering</t>
  </si>
  <si>
    <t>2021-Nov</t>
  </si>
  <si>
    <t>2025-Apr</t>
  </si>
  <si>
    <t>MS Excel,SQL,Python,HTML,CSS,JS</t>
  </si>
  <si>
    <t>Tightrope Software Technologies | Intern - ASP.NET Developer | Hyderabad | May 2025 | May 2026 | 55 Weeks</t>
  </si>
  <si>
    <t>P26703005</t>
  </si>
  <si>
    <t>VEDANK</t>
  </si>
  <si>
    <t>NANDKUMAR</t>
  </si>
  <si>
    <t>TURE</t>
  </si>
  <si>
    <t>Vedank Nandkumar Ture</t>
  </si>
  <si>
    <t>P26703005@student.nicmar.ac.in</t>
  </si>
  <si>
    <t>06-Apr-2006</t>
  </si>
  <si>
    <t>HINDI, ENGLISH, MARATHI</t>
  </si>
  <si>
    <t>GYM,SPORTS,EXPLORING,READING COMICS,MUSIC</t>
  </si>
  <si>
    <t>NANDKUMAR TURE</t>
  </si>
  <si>
    <t>PROJECT ENGINEERING MANAGER</t>
  </si>
  <si>
    <t>SUSHMA TURE</t>
  </si>
  <si>
    <t>HOME MAKER</t>
  </si>
  <si>
    <t>ST ROAD, SAI NAGAR, LALDONGAR, CHEMBUR, NEAR JAY BAJRANG VYAYAM SHALA.</t>
  </si>
  <si>
    <t>Mumbai Suburban</t>
  </si>
  <si>
    <t>Pen Shikshan Mahila Samiti's English Medium School</t>
  </si>
  <si>
    <t>Maharashtra State Board of Secondary &amp; Higher Secondary Education, Mumbai</t>
  </si>
  <si>
    <t>Guru Nanak Khalsa College of Arts, Science and Commerce</t>
  </si>
  <si>
    <t>Commerce with Maths</t>
  </si>
  <si>
    <t>Mumbai University</t>
  </si>
  <si>
    <t>Vivekanand Education Society's College of Arts, Science and Commerce, Mumbai</t>
  </si>
  <si>
    <t>Other</t>
  </si>
  <si>
    <t>MS Excel, MS Word,Python,Sql,ms office</t>
  </si>
  <si>
    <t>IMARTICUS LEARNING | INVESTMENT BANKING OPERATION FUNCTIONS AND FINANCIAL OPERATIONS INTERNSHIP | Thane, Mumbai | May 2025 | Jun 2025 | 3 Weeks</t>
  </si>
  <si>
    <t xml:space="preserve">PYTHON
Structured Query Language (SQL)
Maharashtra State Certificate in Information Technology. (MSCIT)
Excel Basic to Advanced by Trump Excel – Cursa
Chat GPT and Open AI API -online course by freeCodeCamp  Cursa
Living with Climate Change and Water Management  Online Course by Maha Yuva Jal Sanvardhak
Conservation and Climate Action – Online Course by Maha Yuva Jal Sanvardhak </t>
  </si>
  <si>
    <t>P26703006</t>
  </si>
  <si>
    <t>Pournima</t>
  </si>
  <si>
    <t>Khode</t>
  </si>
  <si>
    <t>Pournima Khode</t>
  </si>
  <si>
    <t>P26703006@student.nicmar.ac.in</t>
  </si>
  <si>
    <t>09-Oct-2003</t>
  </si>
  <si>
    <t xml:space="preserve">English, Hindi, Marathi </t>
  </si>
  <si>
    <t xml:space="preserve">Sports and Music </t>
  </si>
  <si>
    <t>A+</t>
  </si>
  <si>
    <t>7794 2898 3982</t>
  </si>
  <si>
    <t>Shrinivas Khode</t>
  </si>
  <si>
    <t xml:space="preserve">Savita Khode </t>
  </si>
  <si>
    <t xml:space="preserve">Buisness Women </t>
  </si>
  <si>
    <t xml:space="preserve">Nashik </t>
  </si>
  <si>
    <t>Nashik</t>
  </si>
  <si>
    <t xml:space="preserve">Youthville Balewadi next to Amar Tech Park </t>
  </si>
  <si>
    <t>Pune</t>
  </si>
  <si>
    <t>P26703007</t>
  </si>
  <si>
    <t xml:space="preserve">Radhika </t>
  </si>
  <si>
    <t>S</t>
  </si>
  <si>
    <t>Radhika  S</t>
  </si>
  <si>
    <t>sreeradhika28@gmail.com</t>
  </si>
  <si>
    <t>P26703007@student.nicmar.ac.in</t>
  </si>
  <si>
    <t>28-Nov-2003</t>
  </si>
  <si>
    <t>English,Malayalam,Tamil,Hindi</t>
  </si>
  <si>
    <t>Cooking,painting,travelling</t>
  </si>
  <si>
    <t>Sreekumar T</t>
  </si>
  <si>
    <t>ex- UAE</t>
  </si>
  <si>
    <t>Supriya PV</t>
  </si>
  <si>
    <t>Teacher</t>
  </si>
  <si>
    <t>C/O: Sreekumar T
SHREE 
Laxmi Nagar, Kanhangad, Hosdurg
Kasaragod Kerala-</t>
  </si>
  <si>
    <t>Kasaragod</t>
  </si>
  <si>
    <t>Kerala</t>
  </si>
  <si>
    <t>301, Third Floor, Onkar Building 
C/O. Satish Khadke
Sr. No.82/2 Vishweshwar Bank Lane 
Near Balewadi Phata, Baner
Pune.</t>
  </si>
  <si>
    <t>Little Flower Girls Higher Secondary School, Kanhangad, Kasaragod.</t>
  </si>
  <si>
    <t>State Board, Kanhangad, Kasaragod</t>
  </si>
  <si>
    <t>2020-Mar</t>
  </si>
  <si>
    <t>GHSS Hosdurg, Kanhangad, Kasaragod</t>
  </si>
  <si>
    <t>Kerala Board, Kanhangad, Kasaragod</t>
  </si>
  <si>
    <t>Commerce</t>
  </si>
  <si>
    <t>2020-Aug</t>
  </si>
  <si>
    <t>2022-Mar</t>
  </si>
  <si>
    <t>Hindustan Institute of Technology and Science, Chennai</t>
  </si>
  <si>
    <t>Hindustan Institute of Technology and Science, Padur, Tamil Nadu</t>
  </si>
  <si>
    <t>Bachelor of Business Administration (BBA)</t>
  </si>
  <si>
    <t>General</t>
  </si>
  <si>
    <t>2022-Sep</t>
  </si>
  <si>
    <t>2025-May</t>
  </si>
  <si>
    <t>MS Office,canva</t>
  </si>
  <si>
    <t>P26703009</t>
  </si>
  <si>
    <t>Sri Barathi</t>
  </si>
  <si>
    <t>R D</t>
  </si>
  <si>
    <t>Sri Barathi R D</t>
  </si>
  <si>
    <t>P26703009@student.nicmar.ac.in</t>
  </si>
  <si>
    <t>13-Dec-2002</t>
  </si>
  <si>
    <t>English, Tamil</t>
  </si>
  <si>
    <t>Reading,Dancing ,Music, Travelling</t>
  </si>
  <si>
    <t>Dhanasekaran R</t>
  </si>
  <si>
    <t>Latha D</t>
  </si>
  <si>
    <t>Home maker</t>
  </si>
  <si>
    <t>12, Sri Varshini Illam, Kongu Nagar, Panayakurichy, Sircarpalayam, Trichy-620010</t>
  </si>
  <si>
    <t>Tiruchirappalli</t>
  </si>
  <si>
    <t>SRV Matriculation Higher Secondary School</t>
  </si>
  <si>
    <t>Tamil Nadu State Board, Tiruchirappalli, Tamil Nadu</t>
  </si>
  <si>
    <t>2017-Jun</t>
  </si>
  <si>
    <t>2018-May</t>
  </si>
  <si>
    <t>Kamala Niketan Montessori School</t>
  </si>
  <si>
    <t>Central Board of Secondary Education, Tamil Nadu</t>
  </si>
  <si>
    <t>2020-May</t>
  </si>
  <si>
    <t>Amrita University</t>
  </si>
  <si>
    <t>Amrita School of Engineering, Coimbatore, Tamil Nadu</t>
  </si>
  <si>
    <t>Civil Engineering</t>
  </si>
  <si>
    <t>2021-Sep</t>
  </si>
  <si>
    <t>AutoCAD,Sketchup,MS office</t>
  </si>
  <si>
    <t>VA Tech Wabag | Graduate Engineering Trainee | Chennai | Jun 2025 | Jun 2026 | 1 Years, 0 Months, 0 Days | 4.074</t>
  </si>
  <si>
    <t>12 month(s)</t>
  </si>
  <si>
    <t>P26703010</t>
  </si>
  <si>
    <t>Shravani</t>
  </si>
  <si>
    <t xml:space="preserve">Vinod </t>
  </si>
  <si>
    <t>Somwanshi</t>
  </si>
  <si>
    <t>Shravani Vinod  Somwanshi</t>
  </si>
  <si>
    <t>shravanisomwanshi26@gmail.com</t>
  </si>
  <si>
    <t>P26703010@student.nicmar.ac.in</t>
  </si>
  <si>
    <t>19-Apr-2005</t>
  </si>
  <si>
    <t>English 'Hindi 'Marathi</t>
  </si>
  <si>
    <t>Dancing ,Drama</t>
  </si>
  <si>
    <t xml:space="preserve">Vinod somwanshi </t>
  </si>
  <si>
    <t xml:space="preserve">Business </t>
  </si>
  <si>
    <t>Mangala</t>
  </si>
  <si>
    <t xml:space="preserve">House wife </t>
  </si>
  <si>
    <t xml:space="preserve">Dwarka nager akoli rode sai nager amaravati </t>
  </si>
  <si>
    <t>Amravati</t>
  </si>
  <si>
    <t xml:space="preserve">Shree sai baba vidyalay </t>
  </si>
  <si>
    <t>Ssc</t>
  </si>
  <si>
    <t>2023-Jun</t>
  </si>
  <si>
    <t>2026-May</t>
  </si>
  <si>
    <t>Brijlal Biyani Science College</t>
  </si>
  <si>
    <t>Hsc</t>
  </si>
  <si>
    <t>Science (PCB)</t>
  </si>
  <si>
    <t>2021-Apr</t>
  </si>
  <si>
    <t>Sppu</t>
  </si>
  <si>
    <t xml:space="preserve">Choice college of arts and commerce </t>
  </si>
  <si>
    <t>Ms Excel ,Communication</t>
  </si>
  <si>
    <t>P26703011</t>
  </si>
  <si>
    <t>Mohd</t>
  </si>
  <si>
    <t>Zaid</t>
  </si>
  <si>
    <t>Ansari</t>
  </si>
  <si>
    <t>Mohd Zaid Ansari</t>
  </si>
  <si>
    <t>P26703011@student.nicmar.ac.in</t>
  </si>
  <si>
    <t>27-Jul-2005</t>
  </si>
  <si>
    <t>Hindi, English</t>
  </si>
  <si>
    <t>Cricket,reading</t>
  </si>
  <si>
    <t>Mohd Paravej Ansari</t>
  </si>
  <si>
    <t>Musarrat Jahan</t>
  </si>
  <si>
    <t>housewife</t>
  </si>
  <si>
    <t>Khurram ali sarai nagina, bijnor</t>
  </si>
  <si>
    <t>Bijnor</t>
  </si>
  <si>
    <t>Uttar Pradesh</t>
  </si>
  <si>
    <t xml:space="preserve">L.R.S Academy </t>
  </si>
  <si>
    <t>Central board of secondary education Nagina/Uttar Pradesh</t>
  </si>
  <si>
    <t>2020-Apr</t>
  </si>
  <si>
    <t>2021-Mar</t>
  </si>
  <si>
    <t>2022-Apr</t>
  </si>
  <si>
    <t>2023-Mar</t>
  </si>
  <si>
    <t>Mahatma Jyotiba Phule Rohilkhand University, Bareilly</t>
  </si>
  <si>
    <t>North India group of higher education</t>
  </si>
  <si>
    <t>2023-Sep</t>
  </si>
  <si>
    <t>Microsoft Excel,Power BI,Microsoft Word,Power Point Presentation,Inventory Management,Data Analytics</t>
  </si>
  <si>
    <t>Academic Project (Power BI) | Supply Chain Analysis | Pune | May 2026 | May 2026 | 1 Weeks</t>
  </si>
  <si>
    <t>Supply Chain Operations
Supply Chain Planning
Supply Chain Sourcing</t>
  </si>
  <si>
    <t>P26703012</t>
  </si>
  <si>
    <t>P26703012@student.nicmar.ac.in</t>
  </si>
  <si>
    <t>No Uploaded</t>
  </si>
  <si>
    <t>P26703013</t>
  </si>
  <si>
    <t>Srushti</t>
  </si>
  <si>
    <t>Rajendra</t>
  </si>
  <si>
    <t>Pawar</t>
  </si>
  <si>
    <t>Srushti Rajendra Pawar</t>
  </si>
  <si>
    <t>P26703013@student.nicmar.ac.in</t>
  </si>
  <si>
    <t>03-May-2003</t>
  </si>
  <si>
    <t>English,Hindi,Marathi</t>
  </si>
  <si>
    <t xml:space="preserve">Reading and Swimming </t>
  </si>
  <si>
    <t>Rajendra Sahadev Pawar</t>
  </si>
  <si>
    <t>Supriya Rajendra Pawar</t>
  </si>
  <si>
    <t>08, Mangal Ashish building, old katrap road, Near Bank of Baroda, Katrap, Badlapur (East).</t>
  </si>
  <si>
    <t>Thane</t>
  </si>
  <si>
    <t>Amsburg Industries | Procurement Assistant | Remote | Jun 2024 | Jan 2025 | 0 Years, 7 Months, 1 Days | 3
 Avenue Supermarts Ltd (DMART Head Office). | Purchase Assistant.  | Thane | Jan 2025 | Apr 2026 | 1 Years, 2 Months, 12 Days | 2.5</t>
  </si>
  <si>
    <t>21 month(s)</t>
  </si>
  <si>
    <t>P26703014</t>
  </si>
  <si>
    <t>P26703014@student.nicmar.ac.in</t>
  </si>
  <si>
    <t>P26703015</t>
  </si>
  <si>
    <t>BHAKTI</t>
  </si>
  <si>
    <t>DADASO</t>
  </si>
  <si>
    <t>PADALKAR</t>
  </si>
  <si>
    <t>Bhakti Dadaso Padalkar</t>
  </si>
  <si>
    <t>bhaktipadalkar19@gmail.com</t>
  </si>
  <si>
    <t>P26703015@student.nicmar.ac.in</t>
  </si>
  <si>
    <t>19-Feb-2004</t>
  </si>
  <si>
    <t>HINDI ENGLISH</t>
  </si>
  <si>
    <t>READING</t>
  </si>
  <si>
    <t>BUSINESS</t>
  </si>
  <si>
    <t>SWATI</t>
  </si>
  <si>
    <t>HOUSE WIFE</t>
  </si>
  <si>
    <t>PRITI SANGAM SOCIETY ,ROOM NO G192/02 VASHI SECTOR 26 NAVI MUMBAI</t>
  </si>
  <si>
    <t>MODERN SCHOOL VASHI SECTOR 7</t>
  </si>
  <si>
    <t>MAHARASHTRA STATE BOARD EDUCATION /MUMBAI DIVISIONAL BOARD</t>
  </si>
  <si>
    <t>ST.MARY'S JUNIOR COLLEGE VASHI</t>
  </si>
  <si>
    <t>2021-Feb</t>
  </si>
  <si>
    <t xml:space="preserve">DR BABASAHEB AMBEDKAR TECHNOLOGICAL UNIVESITY LONERE </t>
  </si>
  <si>
    <t>SARSAM COLLEGE OF PHARMACY BARAMATI/PUNE</t>
  </si>
  <si>
    <t>Bachelor of Pharmacy (B.Pharm.)</t>
  </si>
  <si>
    <t>Pharmacy</t>
  </si>
  <si>
    <t>MS-CIT</t>
  </si>
  <si>
    <t>HINDUSTAN ANTIBIOTICS  | Learner  | Pimpri chinchwad | Oct 2024 | Nov 2024 | 4 Weeks | Campus Internship</t>
  </si>
  <si>
    <t>P26703016</t>
  </si>
  <si>
    <t>P26703016@student.nicmar.ac.in</t>
  </si>
  <si>
    <t>P26703017</t>
  </si>
  <si>
    <t>KETA</t>
  </si>
  <si>
    <t>PRANAY</t>
  </si>
  <si>
    <t>PATEL</t>
  </si>
  <si>
    <t>Keta Pranay Patel</t>
  </si>
  <si>
    <t>P26703017@student.nicmar.ac.in</t>
  </si>
  <si>
    <t>16-Jan-2003</t>
  </si>
  <si>
    <t>HINDI ,ENGLISH ,GUJARATI</t>
  </si>
  <si>
    <t>Reading books, listening to music,doing artwork</t>
  </si>
  <si>
    <t>PRANAY PATEL</t>
  </si>
  <si>
    <t xml:space="preserve">BUSINESS </t>
  </si>
  <si>
    <t>HEMLATA PATEL</t>
  </si>
  <si>
    <t>HOUSEWIFE</t>
  </si>
  <si>
    <t>A-30 DWARKESH BUNGLOW , NEAR CHANNI POLICE STATION , CHANNI, VADODARA</t>
  </si>
  <si>
    <t>Vadodara</t>
  </si>
  <si>
    <t>Gujarat</t>
  </si>
  <si>
    <t>Urmi school</t>
  </si>
  <si>
    <t xml:space="preserve">Gseb gujarat </t>
  </si>
  <si>
    <t>2018-Apr</t>
  </si>
  <si>
    <t>My shannen school</t>
  </si>
  <si>
    <t xml:space="preserve">Gseb </t>
  </si>
  <si>
    <t>2021-May</t>
  </si>
  <si>
    <t xml:space="preserve">Maharaja sayajirao university of Baroda </t>
  </si>
  <si>
    <t>Bachelor of Engineering (B.E.)</t>
  </si>
  <si>
    <t>Autocad staad excel</t>
  </si>
  <si>
    <t>P26703019</t>
  </si>
  <si>
    <t xml:space="preserve">Saranyalakshmi </t>
  </si>
  <si>
    <t>Umesh</t>
  </si>
  <si>
    <t>Saranyalakshmi  Umesh</t>
  </si>
  <si>
    <t>P26703019@student.nicmar.ac.in</t>
  </si>
  <si>
    <t>01-Dec-2003</t>
  </si>
  <si>
    <t xml:space="preserve">Hindi English Malayalam </t>
  </si>
  <si>
    <t xml:space="preserve">Music </t>
  </si>
  <si>
    <t xml:space="preserve">Umesh Kumar </t>
  </si>
  <si>
    <t>Sreeja Unnikrishnan</t>
  </si>
  <si>
    <t xml:space="preserve">Service </t>
  </si>
  <si>
    <t>Parayil house villoonni po kottayam kerala-686008</t>
  </si>
  <si>
    <t>Kottayam</t>
  </si>
  <si>
    <t xml:space="preserve">Kuriakose Elias English Medium School </t>
  </si>
  <si>
    <t xml:space="preserve">Kerala </t>
  </si>
  <si>
    <t>2022-May</t>
  </si>
  <si>
    <t xml:space="preserve">Symbiosis Institute of computer studies and Research </t>
  </si>
  <si>
    <t>Information Technology</t>
  </si>
  <si>
    <t>2022-Aug</t>
  </si>
  <si>
    <t>MSExcel salesforce Sap</t>
  </si>
  <si>
    <t>P26703020</t>
  </si>
  <si>
    <t>Gorle Sai</t>
  </si>
  <si>
    <t>Dheeraj</t>
  </si>
  <si>
    <t>Naidu</t>
  </si>
  <si>
    <t>Gorle Sai Dheeraj Naidu</t>
  </si>
  <si>
    <t>P26703020@student.nicmar.ac.in</t>
  </si>
  <si>
    <t>16-Feb-2003</t>
  </si>
  <si>
    <t>Telugu,Englidh</t>
  </si>
  <si>
    <t>Playing cricket, Music</t>
  </si>
  <si>
    <t>6589 4803 7019</t>
  </si>
  <si>
    <t>G Jagannadham Naidu</t>
  </si>
  <si>
    <t>Government Employee</t>
  </si>
  <si>
    <t>G Radha</t>
  </si>
  <si>
    <t>House wife</t>
  </si>
  <si>
    <t>flat no 81 sf2 pydimamba residency
revenue colony kl puram</t>
  </si>
  <si>
    <t>Vizianagaram</t>
  </si>
  <si>
    <t>Vijnana Vihara Residential School</t>
  </si>
  <si>
    <t>Central Board of Secondary Education.</t>
  </si>
  <si>
    <t>2012-Apr</t>
  </si>
  <si>
    <t>Sasi Junior College</t>
  </si>
  <si>
    <t>Like  Dislike The Board of Intermediate Education Andhra Pradesh</t>
  </si>
  <si>
    <t>Lovely Professional University</t>
  </si>
  <si>
    <t>Lovely Professional University Punjab</t>
  </si>
  <si>
    <t>2024-May</t>
  </si>
  <si>
    <t>Excel</t>
  </si>
  <si>
    <t>P26703021</t>
  </si>
  <si>
    <t>Rahul</t>
  </si>
  <si>
    <t>Kumar</t>
  </si>
  <si>
    <t>Rahul Kumar</t>
  </si>
  <si>
    <t>P26703021@student.nicmar.ac.in</t>
  </si>
  <si>
    <t>29-Oct-1993</t>
  </si>
  <si>
    <t>English,Hindi</t>
  </si>
  <si>
    <t xml:space="preserve">Playing Chess </t>
  </si>
  <si>
    <t>Goverdhan Ram</t>
  </si>
  <si>
    <t>Retired Government Servant</t>
  </si>
  <si>
    <t>Neelam Kumari</t>
  </si>
  <si>
    <t>Advocate</t>
  </si>
  <si>
    <t>H-222 Harmu Housing Colony</t>
  </si>
  <si>
    <t>Ranchi</t>
  </si>
  <si>
    <t>Jharkhand</t>
  </si>
  <si>
    <t>Accenture  | Associate Software Engineer  | Mumbai, Maharashtra, India  | May 2016 | Sep 2017 | 1 Years, 4 Months, 9 Days | 3.5</t>
  </si>
  <si>
    <t>16 month(s)</t>
  </si>
  <si>
    <t>P26703022</t>
  </si>
  <si>
    <t>P26703022@student.nicmar.ac.in</t>
  </si>
  <si>
    <t>P26703023</t>
  </si>
  <si>
    <t>Nitin</t>
  </si>
  <si>
    <t>Hari</t>
  </si>
  <si>
    <t>Chalak</t>
  </si>
  <si>
    <t>Nitin Hari Chalak</t>
  </si>
  <si>
    <t>thenitinchalak@gmail.com</t>
  </si>
  <si>
    <t>P26703023@student.nicmar.ac.in</t>
  </si>
  <si>
    <t>25-Apr-1997</t>
  </si>
  <si>
    <t>Travelling</t>
  </si>
  <si>
    <t>Government Teacher</t>
  </si>
  <si>
    <t>Vanita</t>
  </si>
  <si>
    <t>Politician</t>
  </si>
  <si>
    <t>Bhakti Pride, Yashwant Nagar, Talegaon Dabhade</t>
  </si>
  <si>
    <t>Sanskar Vidyalaya Beed</t>
  </si>
  <si>
    <t>Maharashtra State Board of Secondary &amp; Higher Secondary Education, Pune - Aurangabad Division - Beed, Maharashtra, India</t>
  </si>
  <si>
    <t>2012-Jun</t>
  </si>
  <si>
    <t>2013-Mar</t>
  </si>
  <si>
    <t>Diploma In Mechanical Engineering</t>
  </si>
  <si>
    <t xml:space="preserve">Maharashtra State Board of Technical Education, Mumbai - Pune Division - Pune, Maharashtra, India </t>
  </si>
  <si>
    <t>2013-Jul</t>
  </si>
  <si>
    <t>DY Patil University, Ambi, Pune</t>
  </si>
  <si>
    <t>DYPU School of Architecture</t>
  </si>
  <si>
    <t>Bachelor of Architecture (B.Arch.)</t>
  </si>
  <si>
    <t>Urban Infrastructure Planning</t>
  </si>
  <si>
    <t>2020-Jul</t>
  </si>
  <si>
    <t>2025-Jul</t>
  </si>
  <si>
    <t>Autocad,Archicad,Twinmotion,Google Earth Pro,Keynote,Numbers,Excel,Photoshop</t>
  </si>
  <si>
    <t>Acelab Inc | Architectural Technology Associate | Indore, Madhya Pradesh, India | Sep 2025 | Jun 2026 | 0 Years, 8 Months, 28 Days | 3.8</t>
  </si>
  <si>
    <t>8 month(s)</t>
  </si>
  <si>
    <t>Graphisoft BIM Certificate</t>
  </si>
  <si>
    <t>P26703024</t>
  </si>
  <si>
    <t>Yash</t>
  </si>
  <si>
    <t>Mahadev</t>
  </si>
  <si>
    <t>Satam</t>
  </si>
  <si>
    <t>Yash Mahadev Satam</t>
  </si>
  <si>
    <t>P26703024@student.nicmar.ac.in</t>
  </si>
  <si>
    <t>25-Aug-2000</t>
  </si>
  <si>
    <t>English,Hindi ,Marathi</t>
  </si>
  <si>
    <t>Riding Bikes ,travel,sports</t>
  </si>
  <si>
    <t>Retired</t>
  </si>
  <si>
    <t>Monali</t>
  </si>
  <si>
    <t>B6/603, Rutu enclave, Kasarvadavli, Thane west, 400615, Mumbai, Maharashtra</t>
  </si>
  <si>
    <t>B5/503, Rutu Enclave, Kasarvadavli, Thane west, 400615, Mumbai, Maharashtra</t>
  </si>
  <si>
    <t>St. Xaviers English High School</t>
  </si>
  <si>
    <t>Maharashtra State board of Secondary and Higher Education</t>
  </si>
  <si>
    <t>2015-Jun</t>
  </si>
  <si>
    <t>2016-Mar</t>
  </si>
  <si>
    <t>Automobile Engineering</t>
  </si>
  <si>
    <t xml:space="preserve">Muchhala Polytechnic </t>
  </si>
  <si>
    <t>2016-Jul</t>
  </si>
  <si>
    <t>New Horizon Institute of Technology And Management</t>
  </si>
  <si>
    <t>2021-Jun</t>
  </si>
  <si>
    <t>Excel,MS office</t>
  </si>
  <si>
    <t>Pradman Engineering Services Pvt Ltd | Engineer-Manufacturing | Thane, Mumbai | Aug 2024 | Jun 2026 | 1 Years, 10 Months, 18 Days | 4</t>
  </si>
  <si>
    <t>22 month(s)</t>
  </si>
  <si>
    <t>P26703025</t>
  </si>
  <si>
    <t>P26703025@student.nicmar.ac.in</t>
  </si>
  <si>
    <t>P26703026</t>
  </si>
  <si>
    <t xml:space="preserve">Rajat </t>
  </si>
  <si>
    <t>Yadav</t>
  </si>
  <si>
    <t>Rajat  Yadav</t>
  </si>
  <si>
    <t>P26703026@student.nicmar.ac.in</t>
  </si>
  <si>
    <t>15-Jul-2004</t>
  </si>
  <si>
    <t xml:space="preserve">Hindi , English </t>
  </si>
  <si>
    <t>Football</t>
  </si>
  <si>
    <t>7300 5250 2740</t>
  </si>
  <si>
    <t>Nitin Yadav</t>
  </si>
  <si>
    <t>Business Man, construction</t>
  </si>
  <si>
    <t>Late Anukriti Yadav</t>
  </si>
  <si>
    <t>Nil</t>
  </si>
  <si>
    <t>Anantara Residential Resort,Jabalpur</t>
  </si>
  <si>
    <t>Jabalpur</t>
  </si>
  <si>
    <t>Madhya Pradesh</t>
  </si>
  <si>
    <t>P26703027</t>
  </si>
  <si>
    <t>Shreya</t>
  </si>
  <si>
    <t>.</t>
  </si>
  <si>
    <t>Shreya .</t>
  </si>
  <si>
    <t>P26703027@student.nicmar.ac.in</t>
  </si>
  <si>
    <t>28-Mar-2004</t>
  </si>
  <si>
    <t>Hindi,English</t>
  </si>
  <si>
    <t>Travelling, Cooking,Reading</t>
  </si>
  <si>
    <t>Ram Pravesh</t>
  </si>
  <si>
    <t>Govt. employee</t>
  </si>
  <si>
    <t>Rani Devi</t>
  </si>
  <si>
    <t>Kachchi pakki muzaffarpur</t>
  </si>
  <si>
    <t>Muzaffarpur</t>
  </si>
  <si>
    <t>Bihar</t>
  </si>
  <si>
    <t>Dav public school</t>
  </si>
  <si>
    <t>CBSE ,MUZAFFARPUR/BIHAR</t>
  </si>
  <si>
    <t>RESONANCE INTERNATIONAL SCHOOL</t>
  </si>
  <si>
    <t xml:space="preserve">BRABU </t>
  </si>
  <si>
    <t>SNS COLLEGE , MUZAFFARPUR/BIHAR</t>
  </si>
  <si>
    <t>Bachelor of Science (Honours) (B.Sc. Hons.)</t>
  </si>
  <si>
    <t>2024-Dec</t>
  </si>
  <si>
    <t>MS office , Advance Spreadsheet Modelling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</si>
  <si>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12 Weeks</t>
  </si>
  <si>
    <t>Marketing foundation
Corporate foundation
Content marketing foundation
Professional communication
Build personal brand with tech &amp; ai
professional communication phase -2
Infosys - capital markets
Technical analysis workshop
Appreciation certificate</t>
  </si>
  <si>
    <t>P26703028</t>
  </si>
  <si>
    <t>Yash Nitin Pawar</t>
  </si>
  <si>
    <t>P26703028@student.nicmar.ac.in</t>
  </si>
  <si>
    <t>29-Mar-2003</t>
  </si>
  <si>
    <t>Hindi,English,Marathi</t>
  </si>
  <si>
    <t>Cricket,volleyball,football,Gym</t>
  </si>
  <si>
    <t>2601 8848 7116</t>
  </si>
  <si>
    <t>Nitin Suresh Pawar</t>
  </si>
  <si>
    <t>Mumbai Police</t>
  </si>
  <si>
    <t>Pallavi Nitin Pawar</t>
  </si>
  <si>
    <t xml:space="preserve">H-212 Room no 03 Vaibhav CHS Sector 26Vashi Navi Mumbai </t>
  </si>
  <si>
    <t>St. Lawrence High School Vashi</t>
  </si>
  <si>
    <t xml:space="preserve">Maharashtra State Board Of Secondary and Higher Secondary Education Pune </t>
  </si>
  <si>
    <t>2007-Jun</t>
  </si>
  <si>
    <t xml:space="preserve">Civil Engineering </t>
  </si>
  <si>
    <t xml:space="preserve"> Agnels Polytechnic Mumbai</t>
  </si>
  <si>
    <t xml:space="preserve"> University of Mumbai</t>
  </si>
  <si>
    <t xml:space="preserve">Saraswati College of Engineering </t>
  </si>
  <si>
    <t>2025-Aug</t>
  </si>
  <si>
    <t>Auto Cad</t>
  </si>
  <si>
    <t>P26703031</t>
  </si>
  <si>
    <t>P26703031@student.nicmar.ac.in</t>
  </si>
  <si>
    <t>P26703032</t>
  </si>
  <si>
    <t>Suneesh</t>
  </si>
  <si>
    <t>Sharma</t>
  </si>
  <si>
    <t>Suneesh Sharma</t>
  </si>
  <si>
    <t>suneesh10301@gmail.com</t>
  </si>
  <si>
    <t>P26703032@student.nicmar.ac.in</t>
  </si>
  <si>
    <t>04-Oct-2000</t>
  </si>
  <si>
    <t>Tech</t>
  </si>
  <si>
    <t>Darshan Sharma</t>
  </si>
  <si>
    <t>Kiran Sudan</t>
  </si>
  <si>
    <t xml:space="preserve">Prem Nagar Miran Sahib Bansultan </t>
  </si>
  <si>
    <t>Jammu</t>
  </si>
  <si>
    <t>Jammu Kashmir</t>
  </si>
  <si>
    <t>Padmalaya Pearl Baner Pune</t>
  </si>
  <si>
    <t>P26703033</t>
  </si>
  <si>
    <t>P26703033@student.nicmar.ac.in</t>
  </si>
  <si>
    <t>P26703034</t>
  </si>
  <si>
    <t>Diksha</t>
  </si>
  <si>
    <t>Jayant</t>
  </si>
  <si>
    <t>Suryawanshi</t>
  </si>
  <si>
    <t>Diksha Jayant Suryawanshi</t>
  </si>
  <si>
    <t>P26703034@student.nicmar.ac.in</t>
  </si>
  <si>
    <t>01-Sep-2004</t>
  </si>
  <si>
    <t>Dancing,Socializing</t>
  </si>
  <si>
    <t>Jayant Suryawanshi</t>
  </si>
  <si>
    <t>Doctor</t>
  </si>
  <si>
    <t>Swati Suryawanshi</t>
  </si>
  <si>
    <t>Home Maker</t>
  </si>
  <si>
    <t>Nampur</t>
  </si>
  <si>
    <t>Saroj Sadan,Vanaz Corner,Kothrud</t>
  </si>
  <si>
    <t>Rajiv Gandhi International School Nasik MR</t>
  </si>
  <si>
    <t>CBSE Delhi</t>
  </si>
  <si>
    <t>2018-Jul</t>
  </si>
  <si>
    <t>Diploma in Civil Engineering</t>
  </si>
  <si>
    <t>MIT POLYTECHNIC,PUNE</t>
  </si>
  <si>
    <t>MIT WPU, PUNE</t>
  </si>
  <si>
    <t>MIT WPU,PUNE</t>
  </si>
  <si>
    <t>AutoCAD, MS Office, MS Project, Primavera</t>
  </si>
  <si>
    <t>P26703035</t>
  </si>
  <si>
    <t>P26703035@student.nicmar.ac.in</t>
  </si>
  <si>
    <t>P26703036</t>
  </si>
  <si>
    <t>Awani</t>
  </si>
  <si>
    <t>Ashok</t>
  </si>
  <si>
    <t>Parate</t>
  </si>
  <si>
    <t>Awani Ashok Parate</t>
  </si>
  <si>
    <t>awaniparate1902@gmail.com</t>
  </si>
  <si>
    <t>P26703036@student.nicmar.ac.in</t>
  </si>
  <si>
    <t>19-Feb-2005</t>
  </si>
  <si>
    <t xml:space="preserve"> English, Marathi ,Hindi </t>
  </si>
  <si>
    <t>Badminton</t>
  </si>
  <si>
    <t>Ashok Parate</t>
  </si>
  <si>
    <t>Service</t>
  </si>
  <si>
    <t>Bharti Parate</t>
  </si>
  <si>
    <t>57, Om Apartment New Diamond Nagar, Nagpur</t>
  </si>
  <si>
    <t>Nagpur</t>
  </si>
  <si>
    <t>Eastern Point Convent</t>
  </si>
  <si>
    <t>Secondary and Higher Secondary Education, Pune</t>
  </si>
  <si>
    <t>Prerna Junior College</t>
  </si>
  <si>
    <t>Rashtrasant Tukadoji Maharaj University Nagpur</t>
  </si>
  <si>
    <t>Government College of Engineering, Nagpur</t>
  </si>
  <si>
    <t>AutoCAD, MS excel</t>
  </si>
  <si>
    <t>Dhote &amp; Associates | Intern | Nagpur | Jun 2024 | Jun 2024 | 2 Weeks
Public Work Department | Intern | Nagpur | May 2025 | Jun 2025 | 4 Weeks</t>
  </si>
  <si>
    <t>AutoCAD</t>
  </si>
  <si>
    <t>P26703037</t>
  </si>
  <si>
    <t>P26703037@student.nicmar.ac.in</t>
  </si>
  <si>
    <t>P26703038</t>
  </si>
  <si>
    <t>Arihant</t>
  </si>
  <si>
    <t>Manoj</t>
  </si>
  <si>
    <t>Jain</t>
  </si>
  <si>
    <t>Arihant Manoj Jain</t>
  </si>
  <si>
    <t>P26703038@student.nicmar.ac.in</t>
  </si>
  <si>
    <t>28-Oct-2004</t>
  </si>
  <si>
    <t>Hindi,english,marathi,marwadi,gujrati,rajasthani</t>
  </si>
  <si>
    <t>private sector</t>
  </si>
  <si>
    <t>Surekha</t>
  </si>
  <si>
    <t>homemaker</t>
  </si>
  <si>
    <t>A/P Hirapur Tal Chalisgaon Dist Jalgaon</t>
  </si>
  <si>
    <t>Jalgaon</t>
  </si>
  <si>
    <t>Plot no 13 dudh dairy chowk jay malhar nagar ahilyanagar</t>
  </si>
  <si>
    <t>Ahmednagar</t>
  </si>
  <si>
    <t>GOOD SHEPHERED ACADEMY</t>
  </si>
  <si>
    <t>SSC NASHIK MAHARASHTRA</t>
  </si>
  <si>
    <t>2023-Apr</t>
  </si>
  <si>
    <t>RASHTRIYA VIDYALAYA CHALISGAON</t>
  </si>
  <si>
    <t>HSC NASHIK MAHARASHTRA</t>
  </si>
  <si>
    <t>2023-Feb</t>
  </si>
  <si>
    <t>2026-Jul</t>
  </si>
  <si>
    <t>MS Office</t>
  </si>
  <si>
    <t>P26703040</t>
  </si>
  <si>
    <t>P26703040@student.nicmar.ac.in</t>
  </si>
  <si>
    <t>P26703041</t>
  </si>
  <si>
    <t>P26703041@student.nicmar.ac.in</t>
  </si>
  <si>
    <t>P26703042</t>
  </si>
  <si>
    <t>Sarang</t>
  </si>
  <si>
    <t>Sachin</t>
  </si>
  <si>
    <t>Bhiungade</t>
  </si>
  <si>
    <t>Sarang Sachin Bhiungade</t>
  </si>
  <si>
    <t>P26703042@student.nicmar.ac.in</t>
  </si>
  <si>
    <t>29-Mar-2002</t>
  </si>
  <si>
    <t xml:space="preserve">Hindi,English ,Marathi </t>
  </si>
  <si>
    <t>Sports</t>
  </si>
  <si>
    <t>Usha</t>
  </si>
  <si>
    <t>HouseMaker</t>
  </si>
  <si>
    <t>Bhaveshwari, Nagraj Colony, Vishrambag, Sangli.</t>
  </si>
  <si>
    <t>Sangli</t>
  </si>
  <si>
    <t xml:space="preserve">Shri A.B Patil English School </t>
  </si>
  <si>
    <t>CBSE,Sangli,Maharashtra</t>
  </si>
  <si>
    <t>GA JUNIOR college</t>
  </si>
  <si>
    <t>SSC,Sangli,Maharashtra</t>
  </si>
  <si>
    <t>Dr. Babasaheb Ambedkar Technological University</t>
  </si>
  <si>
    <t>Padmabhooshan Vasantraodada Patil Institute of Technology</t>
  </si>
  <si>
    <t>P26703043</t>
  </si>
  <si>
    <t>Faheem</t>
  </si>
  <si>
    <t>Ahmad</t>
  </si>
  <si>
    <t>Faheem Ahmad</t>
  </si>
  <si>
    <t>P26703043@student.nicmar.ac.in</t>
  </si>
  <si>
    <t>01-Jan-2003</t>
  </si>
  <si>
    <t xml:space="preserve">Hindi,English </t>
  </si>
  <si>
    <t xml:space="preserve">Photography </t>
  </si>
  <si>
    <t>Md Masih alam</t>
  </si>
  <si>
    <t>N/A</t>
  </si>
  <si>
    <t>Ansari begam</t>
  </si>
  <si>
    <t>N-A</t>
  </si>
  <si>
    <t>Papraur,Begusarai</t>
  </si>
  <si>
    <t>Begusarai</t>
  </si>
  <si>
    <t>Tribe Moro Saarthi skybay Pune</t>
  </si>
  <si>
    <t xml:space="preserve"> BHARTHOBHARAT M S PIPRADEWAS BARAUNI</t>
  </si>
  <si>
    <t>BIHAR BOARD</t>
  </si>
  <si>
    <t>2017-Mar</t>
  </si>
  <si>
    <t xml:space="preserve">GD College </t>
  </si>
  <si>
    <t>LNMU Darbhanga</t>
  </si>
  <si>
    <t>GD College</t>
  </si>
  <si>
    <t>Bachelor of Commerce</t>
  </si>
  <si>
    <t>P26703044</t>
  </si>
  <si>
    <t>Vishal</t>
  </si>
  <si>
    <t xml:space="preserve">Subhash </t>
  </si>
  <si>
    <t>Karkare</t>
  </si>
  <si>
    <t>Vishal Subhash  Karkare</t>
  </si>
  <si>
    <t>vkarkare5@gmail.com</t>
  </si>
  <si>
    <t>P26703044@student.nicmar.ac.in</t>
  </si>
  <si>
    <t>02-Aug-2003</t>
  </si>
  <si>
    <t>English Hindi Marathi Kanada</t>
  </si>
  <si>
    <t>reading and playing sports</t>
  </si>
  <si>
    <t>Subhash Baburao Karkare</t>
  </si>
  <si>
    <t>Civil Contractor</t>
  </si>
  <si>
    <t>Asha Subhash Karkare</t>
  </si>
  <si>
    <t>Principal</t>
  </si>
  <si>
    <t xml:space="preserve">Citrine B 603 Sarkar Chowk Marunji Pune </t>
  </si>
  <si>
    <t>P26703045</t>
  </si>
  <si>
    <t xml:space="preserve">Pranav </t>
  </si>
  <si>
    <t xml:space="preserve">Manoj </t>
  </si>
  <si>
    <t xml:space="preserve">Deshmukh </t>
  </si>
  <si>
    <t xml:space="preserve">Pranav  Manoj  Deshmukh </t>
  </si>
  <si>
    <t>P26703045@student.nicmar.ac.in</t>
  </si>
  <si>
    <t>31-Jul-2003</t>
  </si>
  <si>
    <t xml:space="preserve">Marathi, Hindi ,English </t>
  </si>
  <si>
    <t xml:space="preserve">Traveling, Reading Books </t>
  </si>
  <si>
    <t xml:space="preserve">Manoj S Deshmukh </t>
  </si>
  <si>
    <t xml:space="preserve">Government Job </t>
  </si>
  <si>
    <t xml:space="preserve">Varsha M Deshmukh </t>
  </si>
  <si>
    <t>Plot no 34 Kanchan Nagar Near ganpati mandir ambad road old jalna, Jalna Maharashtra</t>
  </si>
  <si>
    <t>Jalna</t>
  </si>
  <si>
    <t xml:space="preserve">Podar School Jalna </t>
  </si>
  <si>
    <t xml:space="preserve">Jalna </t>
  </si>
  <si>
    <t xml:space="preserve">Jijau Highersecondary School </t>
  </si>
  <si>
    <t>2019-Jul</t>
  </si>
  <si>
    <t xml:space="preserve">Vellore Institute of Technology </t>
  </si>
  <si>
    <t xml:space="preserve">Bhopal </t>
  </si>
  <si>
    <t>Computer Science</t>
  </si>
  <si>
    <t>Pranav M Deshmukh</t>
  </si>
  <si>
    <t>P26703046</t>
  </si>
  <si>
    <t>Akshita</t>
  </si>
  <si>
    <t>Akshita . .</t>
  </si>
  <si>
    <t>P26703046@student.nicmar.ac.in</t>
  </si>
  <si>
    <t>11-Oct-2004</t>
  </si>
  <si>
    <t>Hindi english</t>
  </si>
  <si>
    <t>Fashion dancing</t>
  </si>
  <si>
    <t>Koshlander kumar</t>
  </si>
  <si>
    <t>Job</t>
  </si>
  <si>
    <t>Sujata shahi</t>
  </si>
  <si>
    <t>Flat no 304-A, Samvardhani society, opposite Jalalpur city apartment, Ramjaypal Nagar, Patna, Bihar, pin- 801503</t>
  </si>
  <si>
    <t>Patna</t>
  </si>
  <si>
    <t>Radiant international school</t>
  </si>
  <si>
    <t>Central board of secondary education</t>
  </si>
  <si>
    <t>2019-Apr</t>
  </si>
  <si>
    <t>Cbse</t>
  </si>
  <si>
    <t>Bharati vidhyapeeth</t>
  </si>
  <si>
    <t xml:space="preserve">Bharati vidhyapeeth pune </t>
  </si>
  <si>
    <t>Python ,powerbi ,tabelu ,data analyst,Cloud computing</t>
  </si>
  <si>
    <t>P26703047</t>
  </si>
  <si>
    <t>P26703047@student.nicmar.ac.in</t>
  </si>
  <si>
    <t>P26703048</t>
  </si>
  <si>
    <t>Reetika</t>
  </si>
  <si>
    <t>Singh</t>
  </si>
  <si>
    <t>Reetika Singh</t>
  </si>
  <si>
    <t>P26703048@student.nicmar.ac.in</t>
  </si>
  <si>
    <t>22-Sep-2006</t>
  </si>
  <si>
    <t>hindi, english</t>
  </si>
  <si>
    <t>reading music</t>
  </si>
  <si>
    <t>Dharmendra Singh</t>
  </si>
  <si>
    <t>bussiness</t>
  </si>
  <si>
    <t>Poonam Singh</t>
  </si>
  <si>
    <t>hasanpur viron varansi uttarpradesh</t>
  </si>
  <si>
    <t>Varanasi</t>
  </si>
  <si>
    <t>71354- GDMCAcad vill Gajapur po bankat varanasi up</t>
  </si>
  <si>
    <t xml:space="preserve">Varanasi </t>
  </si>
  <si>
    <t>71310 ss pub sch babatpur varanasi up</t>
  </si>
  <si>
    <t xml:space="preserve">Mahatama gandhi kashi Vidyapeeth varanasi </t>
  </si>
  <si>
    <t xml:space="preserve">Mahatma Gandhi kashi Vidyapeeth varanasi </t>
  </si>
  <si>
    <t>Bachelor of Arts (B.A.)</t>
  </si>
  <si>
    <t>Economics</t>
  </si>
  <si>
    <t>2023-Aug</t>
  </si>
  <si>
    <t>Python , web development,excel</t>
  </si>
  <si>
    <t>The climate agenda  | Intern  | Banaras city | Dec 2025 | Feb 2026 | 12 Weeks</t>
  </si>
  <si>
    <t>P26703049</t>
  </si>
  <si>
    <t>Sanika</t>
  </si>
  <si>
    <t>Ajaykumar</t>
  </si>
  <si>
    <t>Shirke</t>
  </si>
  <si>
    <t>Sanika Ajaykumar Shirke</t>
  </si>
  <si>
    <t>P26703049@student.nicmar.ac.in</t>
  </si>
  <si>
    <t>04-Feb-2004</t>
  </si>
  <si>
    <t>hindi english marathi</t>
  </si>
  <si>
    <t>painting</t>
  </si>
  <si>
    <t>Ajaykymar</t>
  </si>
  <si>
    <t>bussinessman</t>
  </si>
  <si>
    <t>mangal</t>
  </si>
  <si>
    <t>home maker</t>
  </si>
  <si>
    <t>02, Plot No. 51 Behind Midas Suzuki Showroom, Savedi
ahilyanagar</t>
  </si>
  <si>
    <t>crompton greaves | quality manager | ahilyanagar | Dec 2024 | Jan 2025 | 4 Weeks
l&amp;t eletrical automation | project junior engineer | ahilyanagar | Jul 2022 | Aug 2022 | 4 Weeks</t>
  </si>
  <si>
    <t>P26703050</t>
  </si>
  <si>
    <t>Gauri</t>
  </si>
  <si>
    <t xml:space="preserve">Nilesh </t>
  </si>
  <si>
    <t>Dhekre</t>
  </si>
  <si>
    <t>Gauri Nilesh  Dhekre</t>
  </si>
  <si>
    <t>P26703050@student.nicmar.ac.in</t>
  </si>
  <si>
    <t>28-Apr-2003</t>
  </si>
  <si>
    <t xml:space="preserve">Hindi, English , Marathi </t>
  </si>
  <si>
    <t>Drawing , coloring ,listening music,Beauty &amp; makeup,Fashion &amp; styling,Beach &amp; sunset outings,Creative project work,Writing/letters</t>
  </si>
  <si>
    <t>Nilesh Dhekre</t>
  </si>
  <si>
    <t xml:space="preserve">Swati Dhekre </t>
  </si>
  <si>
    <t>ganaraya, plot no: 27, tukum chandrapur</t>
  </si>
  <si>
    <t>Chandrapur</t>
  </si>
  <si>
    <t xml:space="preserve">BJM Carmel Academy Chandrapur </t>
  </si>
  <si>
    <t>Central Board of Secondary Education (CBSE), Chandrapur, Maharashtra</t>
  </si>
  <si>
    <t>2018-Mar</t>
  </si>
  <si>
    <t>Janta Mahavidyalaya, Chandrapur, Maharashtra</t>
  </si>
  <si>
    <t>Maharashtra State Board of Secondary and Higher Secondary Education, Nagpur Division, Maharashtra</t>
  </si>
  <si>
    <t xml:space="preserve">D.Y. Patil University Navi Mumbai </t>
  </si>
  <si>
    <t xml:space="preserve">School of Biotechnology and Bioinformatics , Navi Mumbai </t>
  </si>
  <si>
    <t>Python, SQL, R, MATLAB, C, JavaScript, HTML/CSS, MS Excel, MySQL, Pandas,ladder langauge , matlab, java</t>
  </si>
  <si>
    <t>All India Institute of Medical Sciences Nagpur  | Intern | Nagpur  | Dec 2025 | May 2026 | 25 Weeks | Campus Internship
Siemens  | Intern  | Nagpur  | Dec 2024 | Jan 2025 | 4 Weeks | Campus Internship</t>
  </si>
  <si>
    <t>Design Technology and Innovation 
Introduction to Operating System 
Current Regulatory Requirements for Conducting Clinical Trials in India for Investigational New Drugs</t>
  </si>
  <si>
    <t>P26703051</t>
  </si>
  <si>
    <t>P26703051@student.nicmar.ac.in</t>
  </si>
  <si>
    <t>P26703052</t>
  </si>
  <si>
    <t>Niraj</t>
  </si>
  <si>
    <t>Kale</t>
  </si>
  <si>
    <t>Niraj Manoj Kale</t>
  </si>
  <si>
    <t>P26703052@student.nicmar.ac.in</t>
  </si>
  <si>
    <t>23-Feb-2003</t>
  </si>
  <si>
    <t>Hindi, English , Marathi ,German</t>
  </si>
  <si>
    <t xml:space="preserve">Reading, music </t>
  </si>
  <si>
    <t>Manoj Kale</t>
  </si>
  <si>
    <t>Bussinessman</t>
  </si>
  <si>
    <t>Deepmala Kale</t>
  </si>
  <si>
    <t>9/1 shikshak wadi, ring road ,jalgaon</t>
  </si>
  <si>
    <t>P26703054</t>
  </si>
  <si>
    <t>Onkar</t>
  </si>
  <si>
    <t xml:space="preserve">DADASAHEB </t>
  </si>
  <si>
    <t>Sarade</t>
  </si>
  <si>
    <t>Onkar Dadasaheb  Sarade</t>
  </si>
  <si>
    <t>P26703054@student.nicmar.ac.in</t>
  </si>
  <si>
    <t>17-Dec-2003</t>
  </si>
  <si>
    <t xml:space="preserve">HINDI ,ENGLISH ,MARATHI </t>
  </si>
  <si>
    <t xml:space="preserve">TRAVELING ,RIDING ,EXPLORING NEW THINGS,ADVETUR,ADVENTUROUS ACTIVITY </t>
  </si>
  <si>
    <t xml:space="preserve">DADASAHEB SARADE </t>
  </si>
  <si>
    <t>GOVT EMPLOYE</t>
  </si>
  <si>
    <t>ARCHANA SARADE</t>
  </si>
  <si>
    <t>FLAT NO 301 A1 BUILDING
GREEN PARK SOCIETY ,</t>
  </si>
  <si>
    <t xml:space="preserve">ARMY PUBLIC SCHOLL </t>
  </si>
  <si>
    <t xml:space="preserve">CBSE </t>
  </si>
  <si>
    <t xml:space="preserve">WADIA COLLEGE </t>
  </si>
  <si>
    <t>MAHARASHTRA BOARD</t>
  </si>
  <si>
    <t xml:space="preserve">SPPU </t>
  </si>
  <si>
    <t xml:space="preserve">MARATHWADA MITRA MANDAL COLLEGE OF ENGINEERING PUNE </t>
  </si>
  <si>
    <t>2022-Nov</t>
  </si>
  <si>
    <t>MS EXCEL ,POWERBI ,PYTHON ,C++ ,JIRA,SAP</t>
  </si>
  <si>
    <t>AURUM JEWELLS  | COFOUNDER  | PUNE | Feb 2025 | Aug 2026 | 1 Years, 6 Months, 24 Days | 4 
NCC | SENIOR CADET  | PUNE | Jun 2023 | Mar 2026 | 2 Years, 8 Months, 9 Days | 0</t>
  </si>
  <si>
    <t>51 month(s)</t>
  </si>
  <si>
    <t>P26703055</t>
  </si>
  <si>
    <t>Tanishq</t>
  </si>
  <si>
    <t>Vasant</t>
  </si>
  <si>
    <t>Madan</t>
  </si>
  <si>
    <t>Tanishq Vasant Madan</t>
  </si>
  <si>
    <t>P26703055@student.nicmar.ac.in</t>
  </si>
  <si>
    <t>11-May-2001</t>
  </si>
  <si>
    <t>English,marathi Hindi</t>
  </si>
  <si>
    <t>Music, Football,Gaming</t>
  </si>
  <si>
    <t>Vasant Madan</t>
  </si>
  <si>
    <t>Extension Officer</t>
  </si>
  <si>
    <t>Sunita Madan</t>
  </si>
  <si>
    <t>159, Mhada Colony Ambad road Jalna</t>
  </si>
  <si>
    <t>501, JD towers, Laxmi Chowk Hinjewadi</t>
  </si>
  <si>
    <t>Podar International School Jalna</t>
  </si>
  <si>
    <t>Central Board of secondary education</t>
  </si>
  <si>
    <t>2017-Apr</t>
  </si>
  <si>
    <t>Jalna Education Society</t>
  </si>
  <si>
    <t>Secondary and higher Secondary Education Pune</t>
  </si>
  <si>
    <t>2017-Jul</t>
  </si>
  <si>
    <t>Savitribai Phule University Pune</t>
  </si>
  <si>
    <t>Sinhagad College of Arts and Commerce narhe</t>
  </si>
  <si>
    <t>Excel Route Cause Analsys Problem Solving Technical Service support</t>
  </si>
  <si>
    <t>Compucom CSI system | Service desk Technician I | Kharadi, Pune | Dec 2023 | Feb 2025 | 1 Years, 1 Months, 27 Days | 2.65</t>
  </si>
  <si>
    <t>13 month(s)</t>
  </si>
  <si>
    <t>P26703056</t>
  </si>
  <si>
    <t>Deepak</t>
  </si>
  <si>
    <t>Nanasaheb</t>
  </si>
  <si>
    <t>Sarade Deepak Nanasaheb</t>
  </si>
  <si>
    <t>deepaksarade.dsp7@gmail.com</t>
  </si>
  <si>
    <t>P26703056@student.nicmar.ac.in</t>
  </si>
  <si>
    <t>14-Nov-2001</t>
  </si>
  <si>
    <t>English, Hindi,Marathi</t>
  </si>
  <si>
    <t>Music,Movies,Driving</t>
  </si>
  <si>
    <t>Nanasaheb Rajendra Sarade</t>
  </si>
  <si>
    <t>Farmer</t>
  </si>
  <si>
    <t>Pooja Nanasaheb Sarade</t>
  </si>
  <si>
    <t>A/P Kangaon, Near Vitthal Temple, Tal - Daund, Dist - Pune</t>
  </si>
  <si>
    <t>A502, GT Pride, Near Sentosa Resort, Ravet, PCMC</t>
  </si>
  <si>
    <t>Aadarsh Vidyalaya Kangaon</t>
  </si>
  <si>
    <t>State Board, Maharashtra</t>
  </si>
  <si>
    <t>2016-May</t>
  </si>
  <si>
    <t xml:space="preserve">Gopinath Jr. College, Varvand  </t>
  </si>
  <si>
    <t>2019-Feb</t>
  </si>
  <si>
    <t>Shivaji University, Kolhapur</t>
  </si>
  <si>
    <t>KIT College of Engineering, Kolhapur, Maharashra</t>
  </si>
  <si>
    <t>Microsoft Office 365 (Excel/Word/Powerpoint/Outlook),AutoCAD,SAP Material Management,ERP (WorksWare/PCSoft)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</si>
  <si>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</si>
  <si>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Hemant Precool &amp; Agrotech Pvt. Ltd. | Intern - Material Management | Sangli | Jul 2023 | Jan 2024 | 24 Weeks
J.D. Industries, Belgaum | Intern - Process | Belgaum | Jan 2023 | Apr 2023 | 13 Weeks</t>
  </si>
  <si>
    <t>SAP Material Management
Lean Six Sigma Green Belt
Certified Ready Engineer by Tata Technologies</t>
  </si>
  <si>
    <t>P26703057</t>
  </si>
  <si>
    <t>P26703057@student.nicmar.ac.in</t>
  </si>
  <si>
    <t>P26703058</t>
  </si>
  <si>
    <t>Manish</t>
  </si>
  <si>
    <t>GAJANAN</t>
  </si>
  <si>
    <t>Alaspure</t>
  </si>
  <si>
    <t>Manish Gajanan Alaspure</t>
  </si>
  <si>
    <t>P26703058@student.nicmar.ac.in</t>
  </si>
  <si>
    <t>18-Aug-2004</t>
  </si>
  <si>
    <t>MARATHI,HINDI,ENGLISH</t>
  </si>
  <si>
    <t>BADMINTON,ESPORTS,MUSIC,BIKE RIDE</t>
  </si>
  <si>
    <t>GAJANAN ALASPURE</t>
  </si>
  <si>
    <t>FARMER</t>
  </si>
  <si>
    <t>SUNITA ALASPURE</t>
  </si>
  <si>
    <t>HOUSE MAKER</t>
  </si>
  <si>
    <t>S/O: Gajanan Alaspure, Bharaswadi, Ward no.2, Nimbhora delwadi, Tivsa</t>
  </si>
  <si>
    <t>PODAR INTERNATIONAL SCHOOL</t>
  </si>
  <si>
    <t>CBSE/MAHARASHTRA/AMRAVATI</t>
  </si>
  <si>
    <t xml:space="preserve">SCHOOL OF SCHOLARS </t>
  </si>
  <si>
    <t>MIT ADT UNIVERSITY</t>
  </si>
  <si>
    <t xml:space="preserve">MIT COLLEGE OF MANAGEMENT PUNE/MAHARASHTRA </t>
  </si>
  <si>
    <t>MS EXCEL</t>
  </si>
  <si>
    <t>Shri Ram Nagari Sahakari Pat Sanstha Maryadit | Marketing Intern | TIVSA | Jun 2024 | Aug 2024 | 8 Weeks</t>
  </si>
  <si>
    <t>P26703059</t>
  </si>
  <si>
    <t>Praval</t>
  </si>
  <si>
    <t xml:space="preserve">Keshav </t>
  </si>
  <si>
    <t>Mittal</t>
  </si>
  <si>
    <t>Praval Keshav  Mittal</t>
  </si>
  <si>
    <t>P26703059@student.nicmar.ac.in</t>
  </si>
  <si>
    <t>03-Jun-2004</t>
  </si>
  <si>
    <t xml:space="preserve">Hindi,english </t>
  </si>
  <si>
    <t>Cricket, gaming ,music '</t>
  </si>
  <si>
    <t>Keshav Mittal</t>
  </si>
  <si>
    <t>Businesman</t>
  </si>
  <si>
    <t>Neetu Mittal</t>
  </si>
  <si>
    <t>168 jiwaji ganj morena</t>
  </si>
  <si>
    <t>Morena</t>
  </si>
  <si>
    <t>P26703060</t>
  </si>
  <si>
    <t>Shaikh</t>
  </si>
  <si>
    <t>MohammedAdil</t>
  </si>
  <si>
    <t>MohammedAiyub</t>
  </si>
  <si>
    <t>Shaikh Mohammedadil Mohammedaiyub</t>
  </si>
  <si>
    <t>P26703060@student.nicmar.ac.in</t>
  </si>
  <si>
    <t>09-Jun-2006</t>
  </si>
  <si>
    <t>Hindi, English, Gujarati</t>
  </si>
  <si>
    <t>Exploring new things to learn</t>
  </si>
  <si>
    <t>Aiyub shaikh</t>
  </si>
  <si>
    <t>Contractor</t>
  </si>
  <si>
    <t>Najma Shaikh</t>
  </si>
  <si>
    <t>42/A, Chirag park, bombay hotel, danilimda road</t>
  </si>
  <si>
    <t>Ahmedabad</t>
  </si>
  <si>
    <t>Markaz Public School</t>
  </si>
  <si>
    <t>NCERT</t>
  </si>
  <si>
    <t>Nelson's High School</t>
  </si>
  <si>
    <t>JG University</t>
  </si>
  <si>
    <t>JG University Ahmedabad</t>
  </si>
  <si>
    <t>Finance</t>
  </si>
  <si>
    <t>no</t>
  </si>
  <si>
    <t>21 Days PPT With AI Micro Course
Excel</t>
  </si>
  <si>
    <t>P26703061</t>
  </si>
  <si>
    <t>P26703061@student.nicmar.ac.in</t>
  </si>
  <si>
    <t>P26703062</t>
  </si>
  <si>
    <t>P26703062@student.nicmar.ac.in</t>
  </si>
  <si>
    <t>P26703063</t>
  </si>
  <si>
    <t>P26703063@student.nicmar.ac.in</t>
  </si>
  <si>
    <t>P26703064</t>
  </si>
  <si>
    <t>P26703064@student.nicmar.ac.in</t>
  </si>
  <si>
    <t>P26703065</t>
  </si>
  <si>
    <t>P26703065@student.nicmar.ac.in</t>
  </si>
  <si>
    <t>P26703066</t>
  </si>
  <si>
    <t>Dattu</t>
  </si>
  <si>
    <t>Bhoi</t>
  </si>
  <si>
    <t>Sachin Dattu Bhoi</t>
  </si>
  <si>
    <t>bhoisachin94316@gmail.com</t>
  </si>
  <si>
    <t>P26703066@student.nicmar.ac.in</t>
  </si>
  <si>
    <t>23-Jun-2005</t>
  </si>
  <si>
    <t>coding ,Development,music</t>
  </si>
  <si>
    <t>DATTU BHOI</t>
  </si>
  <si>
    <t xml:space="preserve">Army retired </t>
  </si>
  <si>
    <t>Sangita Bhoi</t>
  </si>
  <si>
    <t xml:space="preserve">Housewife </t>
  </si>
  <si>
    <t>PLOT NO 14 TIRUPATI NAGAR WALWADI DEOPUR</t>
  </si>
  <si>
    <t>Dhule</t>
  </si>
  <si>
    <t>Milind Multipurpose School Aurangabad Maharashtra</t>
  </si>
  <si>
    <t>Secondary and Higher Secondary Education,pune</t>
  </si>
  <si>
    <t>Shri Shivaji Vidya Prasarak Sanstha's Late Karmaveer Dr. P. R. Ghogrey Science College, Dhule, Maharashtra</t>
  </si>
  <si>
    <t>c,Java,Python, Data science ,Excel ,ML,Development</t>
  </si>
  <si>
    <t>P26703067</t>
  </si>
  <si>
    <t xml:space="preserve">Vedant </t>
  </si>
  <si>
    <t>Paresh</t>
  </si>
  <si>
    <t>Varule</t>
  </si>
  <si>
    <t>Vedant  Paresh Varule</t>
  </si>
  <si>
    <t>P26703067@student.nicmar.ac.in</t>
  </si>
  <si>
    <t>09-Dec-2003</t>
  </si>
  <si>
    <t>English, hindi,marathi,gujrati</t>
  </si>
  <si>
    <t>Reading Book, Listning to music,writting poem/shairy,running and cycling,workout at gym</t>
  </si>
  <si>
    <t>Paresh Varule</t>
  </si>
  <si>
    <t>Civil Engineer, Employed at LnT</t>
  </si>
  <si>
    <t>Vaishali Varule</t>
  </si>
  <si>
    <t>1003, Vitha Govind CHS, Plot no. 3E, Sector 20, Opp DK Tower, Airoli</t>
  </si>
  <si>
    <t>St. Xavier's High School, Airoli</t>
  </si>
  <si>
    <t>Diploma in Mechanical Enginerring</t>
  </si>
  <si>
    <t>K J Somaiya Polytechnic, Vidyvihar</t>
  </si>
  <si>
    <t>University Of Mumbai</t>
  </si>
  <si>
    <t>Datta Meghe College Of Engineering, Airoli</t>
  </si>
  <si>
    <t>P26703068</t>
  </si>
  <si>
    <t>Kartik</t>
  </si>
  <si>
    <t>Hemantbhai</t>
  </si>
  <si>
    <t>Patel</t>
  </si>
  <si>
    <t>Kartik Hemantbhai Patel</t>
  </si>
  <si>
    <t>P26703068@student.nicmar.ac.in</t>
  </si>
  <si>
    <t>22-May-2004</t>
  </si>
  <si>
    <t>Hindi, English,Gujarati</t>
  </si>
  <si>
    <t>Music,Readind,chess,cricket</t>
  </si>
  <si>
    <t>O-</t>
  </si>
  <si>
    <t>Hemantbhai Premjibhai Patel</t>
  </si>
  <si>
    <t>Businessman</t>
  </si>
  <si>
    <t>Premilaben Hemantbhai Patel</t>
  </si>
  <si>
    <t>Opposite P.H.C., Medhla Faliyu, Karcheliya, Surat, 394240</t>
  </si>
  <si>
    <t>Surat</t>
  </si>
  <si>
    <t>A B School</t>
  </si>
  <si>
    <t>Gujarat Secondary and Higher Secondary Education Board/Navsari</t>
  </si>
  <si>
    <t>Kadi Sarva Vishwavidyalaya</t>
  </si>
  <si>
    <t>LDRP Institute of Technology and Research</t>
  </si>
  <si>
    <t>PHP,JavaScript,MS Office,AI Prompting,Java,Python,Kali Linux</t>
  </si>
  <si>
    <t>Digitattva Technolabs | Intern in Web Devlopment | Surat | Feb 2025 | Apr 2025 | 12 Weeks</t>
  </si>
  <si>
    <t>P26703069</t>
  </si>
  <si>
    <t>P26703069@student.nicmar.ac.in</t>
  </si>
  <si>
    <t>Mula public school</t>
  </si>
  <si>
    <t>Sonai</t>
  </si>
  <si>
    <t>2008-Jun</t>
  </si>
  <si>
    <t>Recidential junior college</t>
  </si>
  <si>
    <t>Ahilyanagar</t>
  </si>
  <si>
    <t xml:space="preserve">Savatribai phule university </t>
  </si>
  <si>
    <t>Sinhgad college of science pune</t>
  </si>
  <si>
    <t>Bachelor of Science (B.Sc. IT)</t>
  </si>
  <si>
    <t>Ms project</t>
  </si>
  <si>
    <t>P26703070</t>
  </si>
  <si>
    <t>P26703070@student.nicmar.ac.in</t>
  </si>
  <si>
    <t>P26703071</t>
  </si>
  <si>
    <t>Gaurang</t>
  </si>
  <si>
    <t>Gajendra</t>
  </si>
  <si>
    <t>Todkar</t>
  </si>
  <si>
    <t>Gaurang Gajendra Todkar</t>
  </si>
  <si>
    <t>P26703071@student.nicmar.ac.in</t>
  </si>
  <si>
    <t>09-Nov-2004</t>
  </si>
  <si>
    <t xml:space="preserve">Playing Hockey , playing cricket </t>
  </si>
  <si>
    <t>A-</t>
  </si>
  <si>
    <t>Gajendra Sudhakar Todkar</t>
  </si>
  <si>
    <t xml:space="preserve">Savita Gajendra Todkar </t>
  </si>
  <si>
    <t xml:space="preserve">Chandrakant Residency ,Rajarampuri 7th lane, kolhapur </t>
  </si>
  <si>
    <t>Kolhapur</t>
  </si>
  <si>
    <t>Sanjay Ghodawat International School</t>
  </si>
  <si>
    <t>CBSE/Kolhapur/Maharashtra</t>
  </si>
  <si>
    <t xml:space="preserve">Shivaji University Kolhapur </t>
  </si>
  <si>
    <t xml:space="preserve">Walchand College Of Engineering Sangli / Sangli /Maharashtra </t>
  </si>
  <si>
    <t>Python , SQL</t>
  </si>
  <si>
    <t>P26703072</t>
  </si>
  <si>
    <t>P26703072@student.nicmar.ac.in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</si>
</sst>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5a0f30625f.png" TargetMode="External"/><Relationship Id="rId_hyperlink_2" Type="http://schemas.openxmlformats.org/officeDocument/2006/relationships/hyperlink" Target="https://nconnect.nicmar.ac.in/storage/profile/6a85643b6be98.png" TargetMode="External"/><Relationship Id="rId_hyperlink_3" Type="http://schemas.openxmlformats.org/officeDocument/2006/relationships/hyperlink" Target="https://nconnect.nicmar.ac.in/storage/profile/6a85d88da9268.png" TargetMode="External"/><Relationship Id="rId_hyperlink_4" Type="http://schemas.openxmlformats.org/officeDocument/2006/relationships/hyperlink" Target="https://nconnect.nicmar.ac.in/storage/profile/6a85a722ebe52.png" TargetMode="External"/><Relationship Id="rId_hyperlink_5" Type="http://schemas.openxmlformats.org/officeDocument/2006/relationships/hyperlink" Target="https://nconnect.nicmar.ac.in/storage/profile/6a85e638a2d50.png" TargetMode="External"/><Relationship Id="rId_hyperlink_6" Type="http://schemas.openxmlformats.org/officeDocument/2006/relationships/hyperlink" Target="https://nconnect.nicmar.ac.in/storage/profile/6a86cf2f04db0.png" TargetMode="External"/><Relationship Id="rId_hyperlink_7" Type="http://schemas.openxmlformats.org/officeDocument/2006/relationships/hyperlink" Target="https://nconnect.nicmar.ac.in/storage/profile/6a85e40a58a9b.png" TargetMode="External"/><Relationship Id="rId_hyperlink_8" Type="http://schemas.openxmlformats.org/officeDocument/2006/relationships/hyperlink" Target="https://nconnect.nicmar.ac.in/storage/profile/6a85f081306da.png" TargetMode="External"/><Relationship Id="rId_hyperlink_9" Type="http://schemas.openxmlformats.org/officeDocument/2006/relationships/hyperlink" Target="https://nconnect.nicmar.ac.in/storage/profile/6a88709379c13.png" TargetMode="External"/><Relationship Id="rId_hyperlink_10" Type="http://schemas.openxmlformats.org/officeDocument/2006/relationships/hyperlink" Target="https://nconnect.nicmar.ac.in/storage/profile/6a831cf0a1fdc.png" TargetMode="External"/><Relationship Id="rId_hyperlink_11" Type="http://schemas.openxmlformats.org/officeDocument/2006/relationships/hyperlink" Target="https://nconnect.nicmar.ac.in/storage/profile/6a86d5917558a.png" TargetMode="External"/><Relationship Id="rId_hyperlink_12" Type="http://schemas.openxmlformats.org/officeDocument/2006/relationships/hyperlink" Target="https://nconnect.nicmar.ac.in/storage/profile/6a84a8c7e840d.png" TargetMode="External"/><Relationship Id="rId_hyperlink_13" Type="http://schemas.openxmlformats.org/officeDocument/2006/relationships/hyperlink" Target="https://nconnect.nicmar.ac.in/storage/profile/6a85d7ff3f7c0.png" TargetMode="External"/><Relationship Id="rId_hyperlink_14" Type="http://schemas.openxmlformats.org/officeDocument/2006/relationships/hyperlink" Target="https://nconnect.nicmar.ac.in/storage/profile/6a8535ed892de.png" TargetMode="External"/><Relationship Id="rId_hyperlink_15" Type="http://schemas.openxmlformats.org/officeDocument/2006/relationships/hyperlink" Target="https://nconnect.nicmar.ac.in/storage/profile/6a85dd4e1d505.png" TargetMode="External"/><Relationship Id="rId_hyperlink_16" Type="http://schemas.openxmlformats.org/officeDocument/2006/relationships/hyperlink" Target="https://nconnect.nicmar.ac.in/storage/profile/6a85d94cd12b0.png" TargetMode="External"/><Relationship Id="rId_hyperlink_17" Type="http://schemas.openxmlformats.org/officeDocument/2006/relationships/hyperlink" Target="https://nconnect.nicmar.ac.in/storage/profile/6a867ab9efb9f.png" TargetMode="External"/><Relationship Id="rId_hyperlink_18" Type="http://schemas.openxmlformats.org/officeDocument/2006/relationships/hyperlink" Target="https://nconnect.nicmar.ac.in/storage/profile/6a85e86434ace.png" TargetMode="External"/><Relationship Id="rId_hyperlink_19" Type="http://schemas.openxmlformats.org/officeDocument/2006/relationships/hyperlink" Target="https://nconnect.nicmar.ac.in/storage/profile/6a85f5af2cc12.png" TargetMode="External"/><Relationship Id="rId_hyperlink_20" Type="http://schemas.openxmlformats.org/officeDocument/2006/relationships/hyperlink" Target="https://nconnect.nicmar.ac.in/storage/profile/6a85e7ac1ccc8.png" TargetMode="External"/><Relationship Id="rId_hyperlink_21" Type="http://schemas.openxmlformats.org/officeDocument/2006/relationships/hyperlink" Target="https://nconnect.nicmar.ac.in/storage/profile/6a85eb6fe6fba.png" TargetMode="External"/><Relationship Id="rId_hyperlink_22" Type="http://schemas.openxmlformats.org/officeDocument/2006/relationships/hyperlink" Target="https://nconnect.nicmar.ac.in/storage/profile/6a85cfd08ed47.png" TargetMode="External"/><Relationship Id="rId_hyperlink_23" Type="http://schemas.openxmlformats.org/officeDocument/2006/relationships/hyperlink" Target="https://nconnect.nicmar.ac.in/storage/profile/6a8861e7a2662.png" TargetMode="External"/><Relationship Id="rId_hyperlink_24" Type="http://schemas.openxmlformats.org/officeDocument/2006/relationships/hyperlink" Target="https://nconnect.nicmar.ac.in/storage/profile/6a847e054d530.png" TargetMode="External"/><Relationship Id="rId_hyperlink_25" Type="http://schemas.openxmlformats.org/officeDocument/2006/relationships/hyperlink" Target="https://nconnect.nicmar.ac.in/storage/profile/6a85e13852258.png" TargetMode="External"/><Relationship Id="rId_hyperlink_26" Type="http://schemas.openxmlformats.org/officeDocument/2006/relationships/hyperlink" Target="https://nconnect.nicmar.ac.in/storage/profile/6a85f311d0a2a.png" TargetMode="External"/><Relationship Id="rId_hyperlink_27" Type="http://schemas.openxmlformats.org/officeDocument/2006/relationships/hyperlink" Target="https://nconnect.nicmar.ac.in/storage/profile/6a897aab3cc00.png" TargetMode="External"/><Relationship Id="rId_hyperlink_28" Type="http://schemas.openxmlformats.org/officeDocument/2006/relationships/hyperlink" Target="https://nconnect.nicmar.ac.in/storage/profile/6a85ad2fabfa0.png" TargetMode="External"/><Relationship Id="rId_hyperlink_29" Type="http://schemas.openxmlformats.org/officeDocument/2006/relationships/hyperlink" Target="https://nconnect.nicmar.ac.in/storage/profile/6a89977a3ac12.png" TargetMode="External"/><Relationship Id="rId_hyperlink_30" Type="http://schemas.openxmlformats.org/officeDocument/2006/relationships/hyperlink" Target="https://nconnect.nicmar.ac.in/storage/profile/6a85dc3135d3c.png" TargetMode="External"/><Relationship Id="rId_hyperlink_31" Type="http://schemas.openxmlformats.org/officeDocument/2006/relationships/hyperlink" Target="https://nconnect.nicmar.ac.in/storage/profile/6a85f4288df48.png" TargetMode="External"/><Relationship Id="rId_hyperlink_32" Type="http://schemas.openxmlformats.org/officeDocument/2006/relationships/hyperlink" Target="https://nconnect.nicmar.ac.in/storage/profile/6a84a9c49df5a.png" TargetMode="External"/><Relationship Id="rId_hyperlink_33" Type="http://schemas.openxmlformats.org/officeDocument/2006/relationships/hyperlink" Target="https://nconnect.nicmar.ac.in/storage/profile/6a8598398b427.png" TargetMode="External"/><Relationship Id="rId_hyperlink_34" Type="http://schemas.openxmlformats.org/officeDocument/2006/relationships/hyperlink" Target="https://nconnect.nicmar.ac.in/storage/profile/6a848923c8031.png" TargetMode="External"/><Relationship Id="rId_hyperlink_35" Type="http://schemas.openxmlformats.org/officeDocument/2006/relationships/hyperlink" Target="https://nconnect.nicmar.ac.in/storage/profile/6a85d11a28dee.png" TargetMode="External"/><Relationship Id="rId_hyperlink_36" Type="http://schemas.openxmlformats.org/officeDocument/2006/relationships/hyperlink" Target="https://nconnect.nicmar.ac.in/storage/profile/6a855db5e6787.png" TargetMode="External"/><Relationship Id="rId_hyperlink_37" Type="http://schemas.openxmlformats.org/officeDocument/2006/relationships/hyperlink" Target="https://nconnect.nicmar.ac.in/storage/profile/6a8684d9d6055.png" TargetMode="External"/><Relationship Id="rId_hyperlink_38" Type="http://schemas.openxmlformats.org/officeDocument/2006/relationships/hyperlink" Target="https://nconnect.nicmar.ac.in/storage/profile/6a85d2db75cbd.png" TargetMode="External"/><Relationship Id="rId_hyperlink_39" Type="http://schemas.openxmlformats.org/officeDocument/2006/relationships/hyperlink" Target="https://nconnect.nicmar.ac.in/storage/profile/6a85eb706742c.png" TargetMode="External"/><Relationship Id="rId_hyperlink_40" Type="http://schemas.openxmlformats.org/officeDocument/2006/relationships/hyperlink" Target="https://nconnect.nicmar.ac.in/storage/profile/6a85cf77d7e7d.png" TargetMode="External"/><Relationship Id="rId_hyperlink_41" Type="http://schemas.openxmlformats.org/officeDocument/2006/relationships/hyperlink" Target="https://nconnect.nicmar.ac.in/storage/profile/6a859a3a095bb.png" TargetMode="External"/><Relationship Id="rId_hyperlink_42" Type="http://schemas.openxmlformats.org/officeDocument/2006/relationships/hyperlink" Target="https://nconnect.nicmar.ac.in/storage/profile/6aa3f6b624d9f.png" TargetMode="External"/><Relationship Id="rId_hyperlink_43" Type="http://schemas.openxmlformats.org/officeDocument/2006/relationships/hyperlink" Target="https://nconnect.nicmar.ac.in/storage/profile/6a859e5557b53.png" TargetMode="External"/><Relationship Id="rId_hyperlink_44" Type="http://schemas.openxmlformats.org/officeDocument/2006/relationships/hyperlink" Target="https://nconnect.nicmar.ac.in/storage/profile/6a85bd200653e.png" TargetMode="External"/><Relationship Id="rId_hyperlink_45" Type="http://schemas.openxmlformats.org/officeDocument/2006/relationships/hyperlink" Target="https://nconnect.nicmar.ac.in/storage/profile/6a85f3e1d289f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67"/>
  <sheetViews>
    <sheetView tabSelected="1" workbookViewId="0" showGridLines="true" showRowColHeaders="1">
      <pane ySplit="1" topLeftCell="A2" activePane="bottomLeft" state="frozen"/>
      <selection pane="bottomLeft" activeCell="BW2" sqref="BW2:BW6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17.71" bestFit="true" customWidth="true" style="0"/>
    <col min="6" max="6" width="25.851" bestFit="true" customWidth="true" style="0"/>
    <col min="7" max="7" width="39.99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57.7" bestFit="true" customWidth="true" style="0"/>
    <col min="15" max="15" width="154.391" bestFit="true" customWidth="true" style="0"/>
    <col min="16" max="16" width="17.71" bestFit="true" customWidth="true" style="0"/>
    <col min="17" max="17" width="20.281" bestFit="true" customWidth="true" style="0"/>
    <col min="18" max="18" width="32.992" bestFit="true" customWidth="true" style="0"/>
    <col min="19" max="19" width="20.281" bestFit="true" customWidth="true" style="0"/>
    <col min="20" max="20" width="37.705" bestFit="true" customWidth="true" style="0"/>
    <col min="21" max="21" width="32.992" bestFit="true" customWidth="true" style="0"/>
    <col min="22" max="22" width="20.281" bestFit="true" customWidth="true" style="0"/>
    <col min="23" max="23" width="25.422" bestFit="true" customWidth="true" style="0"/>
    <col min="24" max="24" width="161.532" bestFit="true" customWidth="true" style="0"/>
    <col min="25" max="25" width="18.71" bestFit="true" customWidth="true" style="0"/>
    <col min="26" max="26" width="17.567" bestFit="true" customWidth="true" style="0"/>
    <col min="27" max="27" width="161.532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78.981" bestFit="true" customWidth="true" style="0"/>
    <col min="33" max="33" width="142.679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26.112" bestFit="true" customWidth="true" style="0"/>
    <col min="39" max="39" width="115.543" bestFit="true" customWidth="true" style="0"/>
    <col min="40" max="40" width="23.423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39.99" bestFit="true" customWidth="true" style="0"/>
    <col min="46" max="46" width="116.686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4.841" bestFit="true" customWidth="true" style="0"/>
    <col min="52" max="52" width="91.978" bestFit="true" customWidth="true" style="0"/>
    <col min="53" max="53" width="51.845" bestFit="true" customWidth="true" style="0"/>
    <col min="54" max="54" width="47.13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127.255" bestFit="true" customWidth="true" style="0"/>
    <col min="68" max="68" width="175.671" bestFit="true" customWidth="true" style="0"/>
    <col min="69" max="69" width="24.28" bestFit="true" customWidth="true" style="0"/>
    <col min="70" max="70" width="169.816" bestFit="true" customWidth="true" style="0"/>
    <col min="71" max="71" width="19.138" bestFit="true" customWidth="true" style="0"/>
    <col min="72" max="72" width="120.256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9360343084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 t="s">
        <v>88</v>
      </c>
      <c r="R2" s="1" t="s">
        <v>89</v>
      </c>
      <c r="S2" s="1">
        <v>8754498425</v>
      </c>
      <c r="T2" s="1" t="s">
        <v>90</v>
      </c>
      <c r="U2" s="1" t="s">
        <v>91</v>
      </c>
      <c r="V2" s="1">
        <v>8754498425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93</v>
      </c>
      <c r="AB2" s="1" t="s">
        <v>94</v>
      </c>
      <c r="AC2" s="1" t="s">
        <v>95</v>
      </c>
      <c r="AD2" s="1" t="s">
        <v>96</v>
      </c>
      <c r="AE2" s="1" t="s">
        <v>96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 t="s">
        <v>97</v>
      </c>
      <c r="BQ2" s="1" t="s">
        <v>98</v>
      </c>
      <c r="BR2" s="1"/>
      <c r="BS2" s="1"/>
      <c r="BT2" s="1"/>
      <c r="BU2" s="1" t="str">
        <f>HYPERLINK("https://nconnect.nicmar.ac.in/storage/profile/6a85a0f30625f.png","Download")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104</v>
      </c>
      <c r="J3" s="1">
        <v>9309877690</v>
      </c>
      <c r="K3" s="1" t="s">
        <v>82</v>
      </c>
      <c r="L3" s="1" t="s">
        <v>105</v>
      </c>
      <c r="M3" s="1" t="s">
        <v>84</v>
      </c>
      <c r="N3" s="1" t="s">
        <v>106</v>
      </c>
      <c r="O3" s="1" t="s">
        <v>107</v>
      </c>
      <c r="P3" s="1" t="s">
        <v>108</v>
      </c>
      <c r="Q3" s="1">
        <v>913119732267</v>
      </c>
      <c r="R3" s="1" t="s">
        <v>101</v>
      </c>
      <c r="S3" s="1">
        <v>9765551111</v>
      </c>
      <c r="T3" s="1" t="s">
        <v>109</v>
      </c>
      <c r="U3" s="1" t="s">
        <v>110</v>
      </c>
      <c r="V3" s="1">
        <v>9371741900</v>
      </c>
      <c r="W3" s="1" t="s">
        <v>111</v>
      </c>
      <c r="X3" s="1" t="s">
        <v>112</v>
      </c>
      <c r="Y3" s="1" t="s">
        <v>113</v>
      </c>
      <c r="Z3" s="1" t="s">
        <v>114</v>
      </c>
      <c r="AA3" s="1" t="s">
        <v>112</v>
      </c>
      <c r="AB3" s="1" t="s">
        <v>113</v>
      </c>
      <c r="AC3" s="1" t="s">
        <v>114</v>
      </c>
      <c r="AD3" s="1" t="s">
        <v>96</v>
      </c>
      <c r="AE3" s="1" t="s">
        <v>96</v>
      </c>
      <c r="AF3" s="1" t="s">
        <v>115</v>
      </c>
      <c r="AG3" s="1" t="s">
        <v>116</v>
      </c>
      <c r="AH3" s="1" t="s">
        <v>117</v>
      </c>
      <c r="AI3" s="1" t="s">
        <v>118</v>
      </c>
      <c r="AJ3" s="1">
        <v>89.6</v>
      </c>
      <c r="AK3" s="1"/>
      <c r="AL3" s="1"/>
      <c r="AM3" s="1"/>
      <c r="AN3" s="1"/>
      <c r="AO3" s="1"/>
      <c r="AP3" s="1"/>
      <c r="AQ3" s="1"/>
      <c r="AR3" s="1"/>
      <c r="AS3" s="1" t="s">
        <v>119</v>
      </c>
      <c r="AT3" s="1" t="s">
        <v>120</v>
      </c>
      <c r="AU3" s="1" t="s">
        <v>121</v>
      </c>
      <c r="AV3" s="1" t="s">
        <v>122</v>
      </c>
      <c r="AW3" s="1">
        <v>82.64</v>
      </c>
      <c r="AX3" s="1"/>
      <c r="AY3" s="1" t="s">
        <v>123</v>
      </c>
      <c r="AZ3" s="1" t="s">
        <v>124</v>
      </c>
      <c r="BA3" s="1" t="s">
        <v>125</v>
      </c>
      <c r="BB3" s="1" t="s">
        <v>119</v>
      </c>
      <c r="BC3" s="1" t="s">
        <v>126</v>
      </c>
      <c r="BD3" s="1" t="s">
        <v>127</v>
      </c>
      <c r="BE3" s="1">
        <v>74.4</v>
      </c>
      <c r="BF3" s="1">
        <v>8.19</v>
      </c>
      <c r="BG3" s="1"/>
      <c r="BH3" s="1"/>
      <c r="BI3" s="1"/>
      <c r="BJ3" s="1"/>
      <c r="BK3" s="1"/>
      <c r="BL3" s="1"/>
      <c r="BM3" s="1"/>
      <c r="BN3" s="1"/>
      <c r="BO3" s="1" t="s">
        <v>128</v>
      </c>
      <c r="BP3" s="1"/>
      <c r="BQ3" s="1"/>
      <c r="BR3" s="1"/>
      <c r="BS3" s="1"/>
      <c r="BT3" s="1"/>
      <c r="BU3" s="1" t="str">
        <f>HYPERLINK("https://nconnect.nicmar.ac.in/storage/profile/6a85643b6be98.png","Download")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129</v>
      </c>
      <c r="D4" s="1" t="s">
        <v>130</v>
      </c>
      <c r="E4" s="1"/>
      <c r="F4" s="1" t="s">
        <v>131</v>
      </c>
      <c r="G4" s="1" t="s">
        <v>132</v>
      </c>
      <c r="H4" s="1" t="s">
        <v>133</v>
      </c>
      <c r="I4" s="1" t="s">
        <v>133</v>
      </c>
      <c r="J4" s="1">
        <v>9385417478</v>
      </c>
      <c r="K4" s="1" t="s">
        <v>134</v>
      </c>
      <c r="L4" s="1" t="s">
        <v>135</v>
      </c>
      <c r="M4" s="1" t="s">
        <v>84</v>
      </c>
      <c r="N4" s="1" t="s">
        <v>136</v>
      </c>
      <c r="O4" s="1" t="s">
        <v>137</v>
      </c>
      <c r="P4" s="1" t="s">
        <v>138</v>
      </c>
      <c r="Q4" s="1">
        <v>950914209768</v>
      </c>
      <c r="R4" s="1" t="s">
        <v>139</v>
      </c>
      <c r="S4" s="1">
        <v>9486667478</v>
      </c>
      <c r="T4" s="1" t="s">
        <v>140</v>
      </c>
      <c r="U4" s="1" t="s">
        <v>141</v>
      </c>
      <c r="V4" s="1">
        <v>9442167478</v>
      </c>
      <c r="W4" s="1" t="s">
        <v>142</v>
      </c>
      <c r="X4" s="1" t="s">
        <v>143</v>
      </c>
      <c r="Y4" s="1" t="s">
        <v>144</v>
      </c>
      <c r="Z4" s="1" t="s">
        <v>95</v>
      </c>
      <c r="AA4" s="1" t="s">
        <v>143</v>
      </c>
      <c r="AB4" s="1" t="s">
        <v>144</v>
      </c>
      <c r="AC4" s="1" t="s">
        <v>95</v>
      </c>
      <c r="AD4" s="1" t="s">
        <v>96</v>
      </c>
      <c r="AE4" s="1" t="s">
        <v>96</v>
      </c>
      <c r="AF4" s="1" t="s">
        <v>145</v>
      </c>
      <c r="AG4" s="1" t="s">
        <v>146</v>
      </c>
      <c r="AH4" s="1" t="s">
        <v>147</v>
      </c>
      <c r="AI4" s="1" t="s">
        <v>148</v>
      </c>
      <c r="AJ4" s="1">
        <v>94</v>
      </c>
      <c r="AK4" s="1"/>
      <c r="AL4" s="1" t="s">
        <v>145</v>
      </c>
      <c r="AM4" s="1" t="s">
        <v>146</v>
      </c>
      <c r="AN4" s="1" t="s">
        <v>149</v>
      </c>
      <c r="AO4" s="1" t="s">
        <v>126</v>
      </c>
      <c r="AP4" s="1" t="s">
        <v>150</v>
      </c>
      <c r="AQ4" s="1">
        <v>73.02</v>
      </c>
      <c r="AR4" s="1"/>
      <c r="AS4" s="1"/>
      <c r="AT4" s="1"/>
      <c r="AU4" s="1"/>
      <c r="AV4" s="1"/>
      <c r="AW4" s="1"/>
      <c r="AX4" s="1"/>
      <c r="AY4" s="1" t="s">
        <v>151</v>
      </c>
      <c r="AZ4" s="1" t="s">
        <v>152</v>
      </c>
      <c r="BA4" s="1" t="s">
        <v>153</v>
      </c>
      <c r="BB4" s="1" t="s">
        <v>154</v>
      </c>
      <c r="BC4" s="1" t="s">
        <v>155</v>
      </c>
      <c r="BD4" s="1" t="s">
        <v>156</v>
      </c>
      <c r="BE4" s="1">
        <v>82.4</v>
      </c>
      <c r="BF4" s="1">
        <v>8.24</v>
      </c>
      <c r="BG4" s="1"/>
      <c r="BH4" s="1"/>
      <c r="BI4" s="1"/>
      <c r="BJ4" s="1"/>
      <c r="BK4" s="1"/>
      <c r="BL4" s="1"/>
      <c r="BM4" s="1"/>
      <c r="BN4" s="1"/>
      <c r="BO4" s="1" t="s">
        <v>157</v>
      </c>
      <c r="BP4" s="1"/>
      <c r="BQ4" s="1"/>
      <c r="BR4" s="1"/>
      <c r="BS4" s="1"/>
      <c r="BT4" s="1" t="s">
        <v>158</v>
      </c>
      <c r="BU4" s="1" t="str">
        <f>HYPERLINK("https://nconnect.nicmar.ac.in/storage/profile/6a85d88da9268.png","Download")</f>
        <v>0</v>
      </c>
      <c r="BV4" s="3"/>
      <c r="BW4" s="3"/>
    </row>
    <row r="5" spans="1:75">
      <c r="A5" s="1" t="s">
        <v>75</v>
      </c>
      <c r="B5" s="1" t="s">
        <v>76</v>
      </c>
      <c r="C5" s="1" t="s">
        <v>159</v>
      </c>
      <c r="D5" s="1" t="s">
        <v>160</v>
      </c>
      <c r="E5" s="1"/>
      <c r="F5" s="1" t="s">
        <v>161</v>
      </c>
      <c r="G5" s="1" t="s">
        <v>162</v>
      </c>
      <c r="H5" s="1" t="s">
        <v>163</v>
      </c>
      <c r="I5" s="1" t="s">
        <v>163</v>
      </c>
      <c r="J5" s="1">
        <v>7207852278</v>
      </c>
      <c r="K5" s="1" t="s">
        <v>134</v>
      </c>
      <c r="L5" s="1" t="s">
        <v>164</v>
      </c>
      <c r="M5" s="1" t="s">
        <v>84</v>
      </c>
      <c r="N5" s="1" t="s">
        <v>165</v>
      </c>
      <c r="O5" s="1" t="s">
        <v>166</v>
      </c>
      <c r="P5" s="1" t="s">
        <v>87</v>
      </c>
      <c r="Q5" s="1">
        <v>932111406314</v>
      </c>
      <c r="R5" s="1" t="s">
        <v>167</v>
      </c>
      <c r="S5" s="1">
        <v>9347852278</v>
      </c>
      <c r="T5" s="1" t="s">
        <v>109</v>
      </c>
      <c r="U5" s="1" t="s">
        <v>168</v>
      </c>
      <c r="V5" s="1">
        <v>9640257388</v>
      </c>
      <c r="W5" s="1" t="s">
        <v>169</v>
      </c>
      <c r="X5" s="1" t="s">
        <v>170</v>
      </c>
      <c r="Y5" s="1" t="s">
        <v>171</v>
      </c>
      <c r="Z5" s="1" t="s">
        <v>172</v>
      </c>
      <c r="AA5" s="1" t="s">
        <v>170</v>
      </c>
      <c r="AB5" s="1" t="s">
        <v>171</v>
      </c>
      <c r="AC5" s="1" t="s">
        <v>172</v>
      </c>
      <c r="AD5" s="1" t="s">
        <v>96</v>
      </c>
      <c r="AE5" s="1" t="s">
        <v>96</v>
      </c>
      <c r="AF5" s="1" t="s">
        <v>173</v>
      </c>
      <c r="AG5" s="1" t="s">
        <v>174</v>
      </c>
      <c r="AH5" s="1" t="s">
        <v>175</v>
      </c>
      <c r="AI5" s="1" t="s">
        <v>176</v>
      </c>
      <c r="AJ5" s="1">
        <v>93</v>
      </c>
      <c r="AK5" s="1">
        <v>9.3</v>
      </c>
      <c r="AL5" s="1" t="s">
        <v>177</v>
      </c>
      <c r="AM5" s="1" t="s">
        <v>178</v>
      </c>
      <c r="AN5" s="1" t="s">
        <v>179</v>
      </c>
      <c r="AO5" s="1" t="s">
        <v>180</v>
      </c>
      <c r="AP5" s="1" t="s">
        <v>181</v>
      </c>
      <c r="AQ5" s="1">
        <v>91.5</v>
      </c>
      <c r="AR5" s="1"/>
      <c r="AS5" s="1"/>
      <c r="AT5" s="1"/>
      <c r="AU5" s="1"/>
      <c r="AV5" s="1"/>
      <c r="AW5" s="1"/>
      <c r="AX5" s="1"/>
      <c r="AY5" s="1" t="s">
        <v>182</v>
      </c>
      <c r="AZ5" s="1" t="s">
        <v>183</v>
      </c>
      <c r="BA5" s="1" t="s">
        <v>125</v>
      </c>
      <c r="BB5" s="1" t="s">
        <v>184</v>
      </c>
      <c r="BC5" s="1" t="s">
        <v>185</v>
      </c>
      <c r="BD5" s="1" t="s">
        <v>186</v>
      </c>
      <c r="BE5" s="1">
        <v>77.8</v>
      </c>
      <c r="BF5" s="1">
        <v>8.53</v>
      </c>
      <c r="BG5" s="1"/>
      <c r="BH5" s="1"/>
      <c r="BI5" s="1"/>
      <c r="BJ5" s="1"/>
      <c r="BK5" s="1"/>
      <c r="BL5" s="1"/>
      <c r="BM5" s="1"/>
      <c r="BN5" s="1"/>
      <c r="BO5" s="1" t="s">
        <v>187</v>
      </c>
      <c r="BP5" s="1"/>
      <c r="BQ5" s="1"/>
      <c r="BR5" s="1" t="s">
        <v>188</v>
      </c>
      <c r="BS5" s="1">
        <v>55</v>
      </c>
      <c r="BT5" s="1"/>
      <c r="BU5" s="1" t="str">
        <f>HYPERLINK("https://nconnect.nicmar.ac.in/storage/profile/6a85a722ebe52.png","Download")</f>
        <v>0</v>
      </c>
      <c r="BV5" s="3"/>
      <c r="BW5" s="3"/>
    </row>
    <row r="6" spans="1:75">
      <c r="A6" s="1" t="s">
        <v>75</v>
      </c>
      <c r="B6" s="1" t="s">
        <v>76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194</v>
      </c>
      <c r="J6" s="1">
        <v>9145622335</v>
      </c>
      <c r="K6" s="1" t="s">
        <v>82</v>
      </c>
      <c r="L6" s="1" t="s">
        <v>195</v>
      </c>
      <c r="M6" s="1" t="s">
        <v>84</v>
      </c>
      <c r="N6" s="1" t="s">
        <v>196</v>
      </c>
      <c r="O6" s="1" t="s">
        <v>197</v>
      </c>
      <c r="P6" s="1" t="s">
        <v>87</v>
      </c>
      <c r="Q6" s="1">
        <v>703968201474</v>
      </c>
      <c r="R6" s="1" t="s">
        <v>198</v>
      </c>
      <c r="S6" s="1">
        <v>9702963182</v>
      </c>
      <c r="T6" s="1" t="s">
        <v>199</v>
      </c>
      <c r="U6" s="1" t="s">
        <v>200</v>
      </c>
      <c r="V6" s="1">
        <v>9653130856</v>
      </c>
      <c r="W6" s="1" t="s">
        <v>201</v>
      </c>
      <c r="X6" s="1" t="s">
        <v>202</v>
      </c>
      <c r="Y6" s="1" t="s">
        <v>203</v>
      </c>
      <c r="Z6" s="1" t="s">
        <v>114</v>
      </c>
      <c r="AA6" s="1" t="s">
        <v>202</v>
      </c>
      <c r="AB6" s="1" t="s">
        <v>203</v>
      </c>
      <c r="AC6" s="1" t="s">
        <v>114</v>
      </c>
      <c r="AD6" s="1" t="s">
        <v>96</v>
      </c>
      <c r="AE6" s="1" t="s">
        <v>96</v>
      </c>
      <c r="AF6" s="1" t="s">
        <v>204</v>
      </c>
      <c r="AG6" s="1" t="s">
        <v>205</v>
      </c>
      <c r="AH6" s="1" t="s">
        <v>147</v>
      </c>
      <c r="AI6" s="1" t="s">
        <v>181</v>
      </c>
      <c r="AJ6" s="1">
        <v>83.4</v>
      </c>
      <c r="AK6" s="1"/>
      <c r="AL6" s="1" t="s">
        <v>206</v>
      </c>
      <c r="AM6" s="1" t="s">
        <v>205</v>
      </c>
      <c r="AN6" s="1" t="s">
        <v>207</v>
      </c>
      <c r="AO6" s="1" t="s">
        <v>122</v>
      </c>
      <c r="AP6" s="1" t="s">
        <v>150</v>
      </c>
      <c r="AQ6" s="1">
        <v>81.5</v>
      </c>
      <c r="AR6" s="1"/>
      <c r="AS6" s="1"/>
      <c r="AT6" s="1"/>
      <c r="AU6" s="1"/>
      <c r="AV6" s="1"/>
      <c r="AW6" s="1"/>
      <c r="AX6" s="1"/>
      <c r="AY6" s="1" t="s">
        <v>208</v>
      </c>
      <c r="AZ6" s="1" t="s">
        <v>209</v>
      </c>
      <c r="BA6" s="1" t="s">
        <v>153</v>
      </c>
      <c r="BB6" s="1" t="s">
        <v>210</v>
      </c>
      <c r="BC6" s="1" t="s">
        <v>155</v>
      </c>
      <c r="BD6" s="1" t="s">
        <v>156</v>
      </c>
      <c r="BE6" s="1">
        <v>80.75</v>
      </c>
      <c r="BF6" s="1">
        <v>8.5</v>
      </c>
      <c r="BG6" s="1"/>
      <c r="BH6" s="1"/>
      <c r="BI6" s="1"/>
      <c r="BJ6" s="1"/>
      <c r="BK6" s="1"/>
      <c r="BL6" s="1"/>
      <c r="BM6" s="1"/>
      <c r="BN6" s="1"/>
      <c r="BO6" s="1" t="s">
        <v>211</v>
      </c>
      <c r="BP6" s="1"/>
      <c r="BQ6" s="1"/>
      <c r="BR6" s="1" t="s">
        <v>212</v>
      </c>
      <c r="BS6" s="1">
        <v>3</v>
      </c>
      <c r="BT6" s="1" t="s">
        <v>213</v>
      </c>
      <c r="BU6" s="1" t="str">
        <f>HYPERLINK("https://nconnect.nicmar.ac.in/storage/profile/6a85e638a2d50.png","Download")</f>
        <v>0</v>
      </c>
      <c r="BV6" s="3"/>
      <c r="BW6" s="3"/>
    </row>
    <row r="7" spans="1:75">
      <c r="A7" s="1" t="s">
        <v>75</v>
      </c>
      <c r="B7" s="1" t="s">
        <v>76</v>
      </c>
      <c r="C7" s="1" t="s">
        <v>214</v>
      </c>
      <c r="D7" s="1" t="s">
        <v>215</v>
      </c>
      <c r="E7" s="1"/>
      <c r="F7" s="1" t="s">
        <v>216</v>
      </c>
      <c r="G7" s="1" t="s">
        <v>217</v>
      </c>
      <c r="H7" s="1" t="s">
        <v>218</v>
      </c>
      <c r="I7" s="1" t="s">
        <v>218</v>
      </c>
      <c r="J7" s="1">
        <v>7058239408</v>
      </c>
      <c r="K7" s="1" t="s">
        <v>134</v>
      </c>
      <c r="L7" s="1" t="s">
        <v>219</v>
      </c>
      <c r="M7" s="1" t="s">
        <v>84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>
        <v>9823305232</v>
      </c>
      <c r="T7" s="1" t="s">
        <v>96</v>
      </c>
      <c r="U7" s="1" t="s">
        <v>225</v>
      </c>
      <c r="V7" s="1">
        <v>9823305232</v>
      </c>
      <c r="W7" s="1" t="s">
        <v>226</v>
      </c>
      <c r="X7" s="1" t="s">
        <v>227</v>
      </c>
      <c r="Y7" s="1" t="s">
        <v>228</v>
      </c>
      <c r="Z7" s="1" t="s">
        <v>114</v>
      </c>
      <c r="AA7" s="1" t="s">
        <v>229</v>
      </c>
      <c r="AB7" s="1" t="s">
        <v>230</v>
      </c>
      <c r="AC7" s="1" t="s">
        <v>114</v>
      </c>
      <c r="AD7" s="1" t="s">
        <v>96</v>
      </c>
      <c r="AE7" s="1" t="s">
        <v>96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 t="str">
        <f>HYPERLINK("https://nconnect.nicmar.ac.in/storage/profile/6a86cf2f04db0.png","Download")</f>
        <v>0</v>
      </c>
      <c r="BV7" s="3"/>
      <c r="BW7" s="3"/>
    </row>
    <row r="8" spans="1:75">
      <c r="A8" s="1" t="s">
        <v>75</v>
      </c>
      <c r="B8" s="1" t="s">
        <v>76</v>
      </c>
      <c r="C8" s="1" t="s">
        <v>231</v>
      </c>
      <c r="D8" s="1" t="s">
        <v>232</v>
      </c>
      <c r="E8" s="1"/>
      <c r="F8" s="1" t="s">
        <v>233</v>
      </c>
      <c r="G8" s="1" t="s">
        <v>234</v>
      </c>
      <c r="H8" s="1" t="s">
        <v>235</v>
      </c>
      <c r="I8" s="1" t="s">
        <v>236</v>
      </c>
      <c r="J8" s="1">
        <v>8129448892</v>
      </c>
      <c r="K8" s="1" t="s">
        <v>134</v>
      </c>
      <c r="L8" s="1" t="s">
        <v>237</v>
      </c>
      <c r="M8" s="1" t="s">
        <v>84</v>
      </c>
      <c r="N8" s="1" t="s">
        <v>238</v>
      </c>
      <c r="O8" s="1" t="s">
        <v>239</v>
      </c>
      <c r="P8" s="1" t="s">
        <v>87</v>
      </c>
      <c r="Q8" s="1">
        <v>530478515206</v>
      </c>
      <c r="R8" s="1" t="s">
        <v>240</v>
      </c>
      <c r="S8" s="1">
        <v>8281657409</v>
      </c>
      <c r="T8" s="1" t="s">
        <v>241</v>
      </c>
      <c r="U8" s="1" t="s">
        <v>242</v>
      </c>
      <c r="V8" s="1">
        <v>9495796409</v>
      </c>
      <c r="W8" s="1" t="s">
        <v>243</v>
      </c>
      <c r="X8" s="1" t="s">
        <v>244</v>
      </c>
      <c r="Y8" s="1" t="s">
        <v>245</v>
      </c>
      <c r="Z8" s="1" t="s">
        <v>246</v>
      </c>
      <c r="AA8" s="1" t="s">
        <v>247</v>
      </c>
      <c r="AB8" s="1" t="s">
        <v>230</v>
      </c>
      <c r="AC8" s="1" t="s">
        <v>114</v>
      </c>
      <c r="AD8" s="1" t="s">
        <v>96</v>
      </c>
      <c r="AE8" s="1" t="s">
        <v>96</v>
      </c>
      <c r="AF8" s="1" t="s">
        <v>248</v>
      </c>
      <c r="AG8" s="1" t="s">
        <v>249</v>
      </c>
      <c r="AH8" s="1" t="s">
        <v>180</v>
      </c>
      <c r="AI8" s="1" t="s">
        <v>250</v>
      </c>
      <c r="AJ8" s="1">
        <v>82</v>
      </c>
      <c r="AK8" s="1">
        <v>8.2</v>
      </c>
      <c r="AL8" s="1" t="s">
        <v>251</v>
      </c>
      <c r="AM8" s="1" t="s">
        <v>252</v>
      </c>
      <c r="AN8" s="1" t="s">
        <v>253</v>
      </c>
      <c r="AO8" s="1" t="s">
        <v>254</v>
      </c>
      <c r="AP8" s="1" t="s">
        <v>255</v>
      </c>
      <c r="AQ8" s="1">
        <v>93</v>
      </c>
      <c r="AR8" s="1">
        <v>9.3</v>
      </c>
      <c r="AS8" s="1"/>
      <c r="AT8" s="1"/>
      <c r="AU8" s="1"/>
      <c r="AV8" s="1"/>
      <c r="AW8" s="1"/>
      <c r="AX8" s="1"/>
      <c r="AY8" s="1" t="s">
        <v>256</v>
      </c>
      <c r="AZ8" s="1" t="s">
        <v>257</v>
      </c>
      <c r="BA8" s="1" t="s">
        <v>258</v>
      </c>
      <c r="BB8" s="1" t="s">
        <v>259</v>
      </c>
      <c r="BC8" s="1" t="s">
        <v>260</v>
      </c>
      <c r="BD8" s="1" t="s">
        <v>261</v>
      </c>
      <c r="BE8" s="1">
        <v>70.8</v>
      </c>
      <c r="BF8" s="1">
        <v>7.08</v>
      </c>
      <c r="BG8" s="1"/>
      <c r="BH8" s="1"/>
      <c r="BI8" s="1"/>
      <c r="BJ8" s="1"/>
      <c r="BK8" s="1"/>
      <c r="BL8" s="1"/>
      <c r="BM8" s="1"/>
      <c r="BN8" s="1"/>
      <c r="BO8" s="1" t="s">
        <v>262</v>
      </c>
      <c r="BP8" s="1"/>
      <c r="BQ8" s="1"/>
      <c r="BR8" s="1"/>
      <c r="BS8" s="1"/>
      <c r="BT8" s="1"/>
      <c r="BU8" s="1" t="str">
        <f>HYPERLINK("https://nconnect.nicmar.ac.in/storage/profile/6a85e40a58a9b.png","Download")</f>
        <v>0</v>
      </c>
      <c r="BV8" s="3"/>
      <c r="BW8" s="3"/>
    </row>
    <row r="9" spans="1:75">
      <c r="A9" s="1" t="s">
        <v>75</v>
      </c>
      <c r="B9" s="1" t="s">
        <v>76</v>
      </c>
      <c r="C9" s="1" t="s">
        <v>263</v>
      </c>
      <c r="D9" s="1" t="s">
        <v>264</v>
      </c>
      <c r="E9" s="1"/>
      <c r="F9" s="1" t="s">
        <v>265</v>
      </c>
      <c r="G9" s="1" t="s">
        <v>266</v>
      </c>
      <c r="H9" s="1" t="s">
        <v>267</v>
      </c>
      <c r="I9" s="1" t="s">
        <v>267</v>
      </c>
      <c r="J9" s="1">
        <v>9159091587</v>
      </c>
      <c r="K9" s="1" t="s">
        <v>134</v>
      </c>
      <c r="L9" s="1" t="s">
        <v>268</v>
      </c>
      <c r="M9" s="1" t="s">
        <v>84</v>
      </c>
      <c r="N9" s="1" t="s">
        <v>269</v>
      </c>
      <c r="O9" s="1" t="s">
        <v>270</v>
      </c>
      <c r="P9" s="1" t="s">
        <v>87</v>
      </c>
      <c r="Q9" s="1">
        <v>733264446654</v>
      </c>
      <c r="R9" s="1" t="s">
        <v>271</v>
      </c>
      <c r="S9" s="1">
        <v>9659066689</v>
      </c>
      <c r="T9" s="1" t="s">
        <v>109</v>
      </c>
      <c r="U9" s="1" t="s">
        <v>272</v>
      </c>
      <c r="V9" s="1">
        <v>9659066698</v>
      </c>
      <c r="W9" s="1" t="s">
        <v>273</v>
      </c>
      <c r="X9" s="1" t="s">
        <v>274</v>
      </c>
      <c r="Y9" s="1" t="s">
        <v>275</v>
      </c>
      <c r="Z9" s="1" t="s">
        <v>95</v>
      </c>
      <c r="AA9" s="1" t="s">
        <v>274</v>
      </c>
      <c r="AB9" s="1" t="s">
        <v>275</v>
      </c>
      <c r="AC9" s="1" t="s">
        <v>95</v>
      </c>
      <c r="AD9" s="1" t="s">
        <v>96</v>
      </c>
      <c r="AE9" s="1" t="s">
        <v>96</v>
      </c>
      <c r="AF9" s="1" t="s">
        <v>276</v>
      </c>
      <c r="AG9" s="1" t="s">
        <v>277</v>
      </c>
      <c r="AH9" s="1" t="s">
        <v>278</v>
      </c>
      <c r="AI9" s="1" t="s">
        <v>279</v>
      </c>
      <c r="AJ9" s="1">
        <v>93</v>
      </c>
      <c r="AK9" s="1"/>
      <c r="AL9" s="1" t="s">
        <v>280</v>
      </c>
      <c r="AM9" s="1" t="s">
        <v>281</v>
      </c>
      <c r="AN9" s="1" t="s">
        <v>149</v>
      </c>
      <c r="AO9" s="1" t="s">
        <v>180</v>
      </c>
      <c r="AP9" s="1" t="s">
        <v>282</v>
      </c>
      <c r="AQ9" s="1">
        <v>82.4</v>
      </c>
      <c r="AR9" s="1"/>
      <c r="AS9" s="1"/>
      <c r="AT9" s="1"/>
      <c r="AU9" s="1"/>
      <c r="AV9" s="1"/>
      <c r="AW9" s="1"/>
      <c r="AX9" s="1"/>
      <c r="AY9" s="1" t="s">
        <v>283</v>
      </c>
      <c r="AZ9" s="1" t="s">
        <v>284</v>
      </c>
      <c r="BA9" s="1" t="s">
        <v>125</v>
      </c>
      <c r="BB9" s="1" t="s">
        <v>285</v>
      </c>
      <c r="BC9" s="1" t="s">
        <v>286</v>
      </c>
      <c r="BD9" s="1" t="s">
        <v>127</v>
      </c>
      <c r="BE9" s="1">
        <v>84</v>
      </c>
      <c r="BF9" s="1">
        <v>8.4</v>
      </c>
      <c r="BG9" s="1"/>
      <c r="BH9" s="1"/>
      <c r="BI9" s="1"/>
      <c r="BJ9" s="1"/>
      <c r="BK9" s="1"/>
      <c r="BL9" s="1"/>
      <c r="BM9" s="1"/>
      <c r="BN9" s="1"/>
      <c r="BO9" s="1" t="s">
        <v>287</v>
      </c>
      <c r="BP9" s="1" t="s">
        <v>288</v>
      </c>
      <c r="BQ9" s="1" t="s">
        <v>289</v>
      </c>
      <c r="BR9" s="1"/>
      <c r="BS9" s="1"/>
      <c r="BT9" s="1"/>
      <c r="BU9" s="1" t="str">
        <f>HYPERLINK("https://nconnect.nicmar.ac.in/storage/profile/6a85f081306da.png","Download")</f>
        <v>0</v>
      </c>
      <c r="BV9" s="3"/>
      <c r="BW9" s="3"/>
    </row>
    <row r="10" spans="1:75">
      <c r="A10" s="1" t="s">
        <v>75</v>
      </c>
      <c r="B10" s="1" t="s">
        <v>76</v>
      </c>
      <c r="C10" s="1" t="s">
        <v>290</v>
      </c>
      <c r="D10" s="1" t="s">
        <v>291</v>
      </c>
      <c r="E10" s="1" t="s">
        <v>292</v>
      </c>
      <c r="F10" s="1" t="s">
        <v>293</v>
      </c>
      <c r="G10" s="1" t="s">
        <v>294</v>
      </c>
      <c r="H10" s="1" t="s">
        <v>295</v>
      </c>
      <c r="I10" s="1" t="s">
        <v>296</v>
      </c>
      <c r="J10" s="1">
        <v>7276732822</v>
      </c>
      <c r="K10" s="1" t="s">
        <v>134</v>
      </c>
      <c r="L10" s="1" t="s">
        <v>297</v>
      </c>
      <c r="M10" s="1" t="s">
        <v>84</v>
      </c>
      <c r="N10" s="1" t="s">
        <v>298</v>
      </c>
      <c r="O10" s="1" t="s">
        <v>299</v>
      </c>
      <c r="P10" s="1" t="s">
        <v>222</v>
      </c>
      <c r="Q10" s="1">
        <v>400398749097</v>
      </c>
      <c r="R10" s="1" t="s">
        <v>300</v>
      </c>
      <c r="S10" s="1">
        <v>9860005923</v>
      </c>
      <c r="T10" s="1" t="s">
        <v>301</v>
      </c>
      <c r="U10" s="1" t="s">
        <v>302</v>
      </c>
      <c r="V10" s="1">
        <v>9359803716</v>
      </c>
      <c r="W10" s="1" t="s">
        <v>303</v>
      </c>
      <c r="X10" s="1" t="s">
        <v>304</v>
      </c>
      <c r="Y10" s="1" t="s">
        <v>305</v>
      </c>
      <c r="Z10" s="1" t="s">
        <v>114</v>
      </c>
      <c r="AA10" s="1" t="s">
        <v>304</v>
      </c>
      <c r="AB10" s="1" t="s">
        <v>305</v>
      </c>
      <c r="AC10" s="1" t="s">
        <v>114</v>
      </c>
      <c r="AD10" s="1" t="s">
        <v>96</v>
      </c>
      <c r="AE10" s="1" t="s">
        <v>96</v>
      </c>
      <c r="AF10" s="1" t="s">
        <v>306</v>
      </c>
      <c r="AG10" s="1" t="s">
        <v>307</v>
      </c>
      <c r="AH10" s="1" t="s">
        <v>308</v>
      </c>
      <c r="AI10" s="1" t="s">
        <v>309</v>
      </c>
      <c r="AJ10" s="1">
        <v>63.8</v>
      </c>
      <c r="AK10" s="1">
        <v>7.13</v>
      </c>
      <c r="AL10" s="1" t="s">
        <v>310</v>
      </c>
      <c r="AM10" s="1" t="s">
        <v>311</v>
      </c>
      <c r="AN10" s="1" t="s">
        <v>312</v>
      </c>
      <c r="AO10" s="1" t="s">
        <v>313</v>
      </c>
      <c r="AP10" s="1" t="s">
        <v>255</v>
      </c>
      <c r="AQ10" s="1">
        <v>51.17</v>
      </c>
      <c r="AR10" s="1"/>
      <c r="AS10" s="1"/>
      <c r="AT10" s="1"/>
      <c r="AU10" s="1"/>
      <c r="AV10" s="1"/>
      <c r="AW10" s="1"/>
      <c r="AX10" s="1"/>
      <c r="AY10" s="1" t="s">
        <v>314</v>
      </c>
      <c r="AZ10" s="1" t="s">
        <v>315</v>
      </c>
      <c r="BA10" s="1" t="s">
        <v>210</v>
      </c>
      <c r="BB10" s="1" t="s">
        <v>259</v>
      </c>
      <c r="BC10" s="1" t="s">
        <v>186</v>
      </c>
      <c r="BD10" s="1" t="s">
        <v>156</v>
      </c>
      <c r="BE10" s="1">
        <v>63.8</v>
      </c>
      <c r="BF10" s="1">
        <v>7.13</v>
      </c>
      <c r="BG10" s="1"/>
      <c r="BH10" s="1"/>
      <c r="BI10" s="1"/>
      <c r="BJ10" s="1"/>
      <c r="BK10" s="1"/>
      <c r="BL10" s="1"/>
      <c r="BM10" s="1"/>
      <c r="BN10" s="1"/>
      <c r="BO10" s="1" t="s">
        <v>316</v>
      </c>
      <c r="BP10" s="1"/>
      <c r="BQ10" s="1"/>
      <c r="BR10" s="1"/>
      <c r="BS10" s="1"/>
      <c r="BT10" s="1"/>
      <c r="BU10" s="1" t="str">
        <f>HYPERLINK("https://nconnect.nicmar.ac.in/storage/profile/6a88709379c13.png","Download")</f>
        <v>0</v>
      </c>
      <c r="BV10" s="3"/>
      <c r="BW10" s="3"/>
    </row>
    <row r="11" spans="1:75">
      <c r="A11" s="1" t="s">
        <v>75</v>
      </c>
      <c r="B11" s="1" t="s">
        <v>76</v>
      </c>
      <c r="C11" s="1" t="s">
        <v>317</v>
      </c>
      <c r="D11" s="1" t="s">
        <v>318</v>
      </c>
      <c r="E11" s="1" t="s">
        <v>319</v>
      </c>
      <c r="F11" s="1" t="s">
        <v>320</v>
      </c>
      <c r="G11" s="1" t="s">
        <v>321</v>
      </c>
      <c r="H11" s="1" t="s">
        <v>322</v>
      </c>
      <c r="I11" s="1" t="s">
        <v>322</v>
      </c>
      <c r="J11" s="1">
        <v>7895953243</v>
      </c>
      <c r="K11" s="1" t="s">
        <v>82</v>
      </c>
      <c r="L11" s="1" t="s">
        <v>323</v>
      </c>
      <c r="M11" s="1" t="s">
        <v>84</v>
      </c>
      <c r="N11" s="1" t="s">
        <v>324</v>
      </c>
      <c r="O11" s="1" t="s">
        <v>325</v>
      </c>
      <c r="P11" s="1" t="s">
        <v>222</v>
      </c>
      <c r="Q11" s="1">
        <v>304020031711</v>
      </c>
      <c r="R11" s="1" t="s">
        <v>326</v>
      </c>
      <c r="S11" s="1">
        <v>9149390256</v>
      </c>
      <c r="T11" s="1" t="s">
        <v>109</v>
      </c>
      <c r="U11" s="1" t="s">
        <v>327</v>
      </c>
      <c r="V11" s="1">
        <v>9634919217</v>
      </c>
      <c r="W11" s="1" t="s">
        <v>328</v>
      </c>
      <c r="X11" s="1" t="s">
        <v>329</v>
      </c>
      <c r="Y11" s="1" t="s">
        <v>330</v>
      </c>
      <c r="Z11" s="1" t="s">
        <v>331</v>
      </c>
      <c r="AA11" s="1" t="s">
        <v>329</v>
      </c>
      <c r="AB11" s="1" t="s">
        <v>330</v>
      </c>
      <c r="AC11" s="1" t="s">
        <v>331</v>
      </c>
      <c r="AD11" s="1" t="s">
        <v>96</v>
      </c>
      <c r="AE11" s="1" t="s">
        <v>96</v>
      </c>
      <c r="AF11" s="1" t="s">
        <v>332</v>
      </c>
      <c r="AG11" s="1" t="s">
        <v>333</v>
      </c>
      <c r="AH11" s="1" t="s">
        <v>334</v>
      </c>
      <c r="AI11" s="1" t="s">
        <v>335</v>
      </c>
      <c r="AJ11" s="1">
        <v>81.6</v>
      </c>
      <c r="AK11" s="1"/>
      <c r="AL11" s="1" t="s">
        <v>332</v>
      </c>
      <c r="AM11" s="1" t="s">
        <v>333</v>
      </c>
      <c r="AN11" s="1" t="s">
        <v>253</v>
      </c>
      <c r="AO11" s="1" t="s">
        <v>336</v>
      </c>
      <c r="AP11" s="1" t="s">
        <v>337</v>
      </c>
      <c r="AQ11" s="1">
        <v>82</v>
      </c>
      <c r="AR11" s="1"/>
      <c r="AS11" s="1"/>
      <c r="AT11" s="1"/>
      <c r="AU11" s="1"/>
      <c r="AV11" s="1"/>
      <c r="AW11" s="1"/>
      <c r="AX11" s="1"/>
      <c r="AY11" s="1" t="s">
        <v>338</v>
      </c>
      <c r="AZ11" s="1" t="s">
        <v>339</v>
      </c>
      <c r="BA11" s="1" t="s">
        <v>258</v>
      </c>
      <c r="BB11" s="1" t="s">
        <v>259</v>
      </c>
      <c r="BC11" s="1" t="s">
        <v>340</v>
      </c>
      <c r="BD11" s="1" t="s">
        <v>309</v>
      </c>
      <c r="BE11" s="1">
        <v>65.55</v>
      </c>
      <c r="BF11" s="1">
        <v>7.16</v>
      </c>
      <c r="BG11" s="1"/>
      <c r="BH11" s="1"/>
      <c r="BI11" s="1"/>
      <c r="BJ11" s="1"/>
      <c r="BK11" s="1"/>
      <c r="BL11" s="1"/>
      <c r="BM11" s="1"/>
      <c r="BN11" s="1"/>
      <c r="BO11" s="1" t="s">
        <v>341</v>
      </c>
      <c r="BP11" s="1"/>
      <c r="BQ11" s="1"/>
      <c r="BR11" s="1" t="s">
        <v>342</v>
      </c>
      <c r="BS11" s="1">
        <v>1</v>
      </c>
      <c r="BT11" s="1" t="s">
        <v>343</v>
      </c>
      <c r="BU11" s="1" t="str">
        <f>HYPERLINK("https://nconnect.nicmar.ac.in/storage/profile/6a831cf0a1fdc.png","Download")</f>
        <v>0</v>
      </c>
      <c r="BV11" s="3"/>
      <c r="BW11" s="3"/>
    </row>
    <row r="12" spans="1:75">
      <c r="A12" s="1" t="s">
        <v>75</v>
      </c>
      <c r="B12" s="1" t="s">
        <v>76</v>
      </c>
      <c r="C12" s="1" t="s">
        <v>344</v>
      </c>
      <c r="D12" s="1"/>
      <c r="E12" s="1"/>
      <c r="F12" s="1"/>
      <c r="G12" s="1"/>
      <c r="H12" s="1" t="s">
        <v>345</v>
      </c>
      <c r="I12" s="1" t="s">
        <v>345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96</v>
      </c>
      <c r="AE12" s="1" t="s">
        <v>96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 t="s">
        <v>346</v>
      </c>
      <c r="BV12" s="3"/>
      <c r="BW12" s="3"/>
    </row>
    <row r="13" spans="1:75">
      <c r="A13" s="1" t="s">
        <v>75</v>
      </c>
      <c r="B13" s="1" t="s">
        <v>76</v>
      </c>
      <c r="C13" s="1" t="s">
        <v>347</v>
      </c>
      <c r="D13" s="1" t="s">
        <v>348</v>
      </c>
      <c r="E13" s="1" t="s">
        <v>349</v>
      </c>
      <c r="F13" s="1" t="s">
        <v>350</v>
      </c>
      <c r="G13" s="1" t="s">
        <v>351</v>
      </c>
      <c r="H13" s="1" t="s">
        <v>352</v>
      </c>
      <c r="I13" s="1" t="s">
        <v>352</v>
      </c>
      <c r="J13" s="1">
        <v>9561015978</v>
      </c>
      <c r="K13" s="1" t="s">
        <v>134</v>
      </c>
      <c r="L13" s="1" t="s">
        <v>353</v>
      </c>
      <c r="M13" s="1" t="s">
        <v>84</v>
      </c>
      <c r="N13" s="1" t="s">
        <v>354</v>
      </c>
      <c r="O13" s="1" t="s">
        <v>355</v>
      </c>
      <c r="P13" s="1" t="s">
        <v>222</v>
      </c>
      <c r="Q13" s="1">
        <v>355889916509</v>
      </c>
      <c r="R13" s="1" t="s">
        <v>356</v>
      </c>
      <c r="S13" s="1">
        <v>9834721027</v>
      </c>
      <c r="T13" s="1" t="s">
        <v>92</v>
      </c>
      <c r="U13" s="1" t="s">
        <v>357</v>
      </c>
      <c r="V13" s="1">
        <v>9834721027</v>
      </c>
      <c r="W13" s="1" t="s">
        <v>111</v>
      </c>
      <c r="X13" s="1" t="s">
        <v>358</v>
      </c>
      <c r="Y13" s="1" t="s">
        <v>359</v>
      </c>
      <c r="Z13" s="1" t="s">
        <v>114</v>
      </c>
      <c r="AA13" s="1" t="s">
        <v>358</v>
      </c>
      <c r="AB13" s="1" t="s">
        <v>359</v>
      </c>
      <c r="AC13" s="1" t="s">
        <v>114</v>
      </c>
      <c r="AD13" s="1" t="s">
        <v>96</v>
      </c>
      <c r="AE13" s="1" t="s">
        <v>96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 t="s">
        <v>360</v>
      </c>
      <c r="BQ13" s="1" t="s">
        <v>361</v>
      </c>
      <c r="BR13" s="1"/>
      <c r="BS13" s="1"/>
      <c r="BT13" s="1"/>
      <c r="BU13" s="1" t="str">
        <f>HYPERLINK("https://nconnect.nicmar.ac.in/storage/profile/6a86d5917558a.png","Download")</f>
        <v>0</v>
      </c>
      <c r="BV13" s="3"/>
      <c r="BW13" s="3"/>
    </row>
    <row r="14" spans="1:75">
      <c r="A14" s="1" t="s">
        <v>75</v>
      </c>
      <c r="B14" s="1" t="s">
        <v>76</v>
      </c>
      <c r="C14" s="1" t="s">
        <v>362</v>
      </c>
      <c r="D14" s="1"/>
      <c r="E14" s="1"/>
      <c r="F14" s="1"/>
      <c r="G14" s="1"/>
      <c r="H14" s="1" t="s">
        <v>363</v>
      </c>
      <c r="I14" s="1" t="s">
        <v>363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96</v>
      </c>
      <c r="AE14" s="1" t="s">
        <v>96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 t="s">
        <v>346</v>
      </c>
      <c r="BV14" s="3"/>
      <c r="BW14" s="3"/>
    </row>
    <row r="15" spans="1:75">
      <c r="A15" s="1" t="s">
        <v>75</v>
      </c>
      <c r="B15" s="1" t="s">
        <v>76</v>
      </c>
      <c r="C15" s="1" t="s">
        <v>364</v>
      </c>
      <c r="D15" s="1" t="s">
        <v>365</v>
      </c>
      <c r="E15" s="1" t="s">
        <v>366</v>
      </c>
      <c r="F15" s="1" t="s">
        <v>367</v>
      </c>
      <c r="G15" s="1" t="s">
        <v>368</v>
      </c>
      <c r="H15" s="1" t="s">
        <v>369</v>
      </c>
      <c r="I15" s="1" t="s">
        <v>370</v>
      </c>
      <c r="J15" s="1">
        <v>9321550084</v>
      </c>
      <c r="K15" s="1" t="s">
        <v>134</v>
      </c>
      <c r="L15" s="1" t="s">
        <v>371</v>
      </c>
      <c r="M15" s="1" t="s">
        <v>84</v>
      </c>
      <c r="N15" s="1" t="s">
        <v>372</v>
      </c>
      <c r="O15" s="1" t="s">
        <v>373</v>
      </c>
      <c r="P15" s="1" t="s">
        <v>87</v>
      </c>
      <c r="Q15" s="1">
        <v>535895445704</v>
      </c>
      <c r="R15" s="1" t="s">
        <v>366</v>
      </c>
      <c r="S15" s="1">
        <v>9324239072</v>
      </c>
      <c r="T15" s="1" t="s">
        <v>374</v>
      </c>
      <c r="U15" s="1" t="s">
        <v>375</v>
      </c>
      <c r="V15" s="1">
        <v>9082338870</v>
      </c>
      <c r="W15" s="1" t="s">
        <v>376</v>
      </c>
      <c r="X15" s="1" t="s">
        <v>377</v>
      </c>
      <c r="Y15" s="1" t="s">
        <v>359</v>
      </c>
      <c r="Z15" s="1" t="s">
        <v>114</v>
      </c>
      <c r="AA15" s="1" t="s">
        <v>377</v>
      </c>
      <c r="AB15" s="1" t="s">
        <v>359</v>
      </c>
      <c r="AC15" s="1" t="s">
        <v>114</v>
      </c>
      <c r="AD15" s="1" t="s">
        <v>96</v>
      </c>
      <c r="AE15" s="1" t="s">
        <v>96</v>
      </c>
      <c r="AF15" s="1" t="s">
        <v>378</v>
      </c>
      <c r="AG15" s="1" t="s">
        <v>379</v>
      </c>
      <c r="AH15" s="1" t="s">
        <v>175</v>
      </c>
      <c r="AI15" s="1" t="s">
        <v>118</v>
      </c>
      <c r="AJ15" s="1">
        <v>68.2</v>
      </c>
      <c r="AK15" s="1">
        <v>7</v>
      </c>
      <c r="AL15" s="1" t="s">
        <v>380</v>
      </c>
      <c r="AM15" s="1" t="s">
        <v>379</v>
      </c>
      <c r="AN15" s="1" t="s">
        <v>312</v>
      </c>
      <c r="AO15" s="1" t="s">
        <v>147</v>
      </c>
      <c r="AP15" s="1" t="s">
        <v>381</v>
      </c>
      <c r="AQ15" s="1">
        <v>69</v>
      </c>
      <c r="AR15" s="1">
        <v>7</v>
      </c>
      <c r="AS15" s="1"/>
      <c r="AT15" s="1"/>
      <c r="AU15" s="1"/>
      <c r="AV15" s="1"/>
      <c r="AW15" s="1"/>
      <c r="AX15" s="1"/>
      <c r="AY15" s="1" t="s">
        <v>382</v>
      </c>
      <c r="AZ15" s="1" t="s">
        <v>383</v>
      </c>
      <c r="BA15" s="1" t="s">
        <v>384</v>
      </c>
      <c r="BB15" s="1" t="s">
        <v>385</v>
      </c>
      <c r="BC15" s="1" t="s">
        <v>286</v>
      </c>
      <c r="BD15" s="1" t="s">
        <v>261</v>
      </c>
      <c r="BE15" s="1">
        <v>75</v>
      </c>
      <c r="BF15" s="1">
        <v>7.91</v>
      </c>
      <c r="BG15" s="1"/>
      <c r="BH15" s="1"/>
      <c r="BI15" s="1"/>
      <c r="BJ15" s="1"/>
      <c r="BK15" s="1"/>
      <c r="BL15" s="1"/>
      <c r="BM15" s="1"/>
      <c r="BN15" s="1"/>
      <c r="BO15" s="1" t="s">
        <v>386</v>
      </c>
      <c r="BP15" s="1"/>
      <c r="BQ15" s="1"/>
      <c r="BR15" s="1" t="s">
        <v>387</v>
      </c>
      <c r="BS15" s="1">
        <v>4</v>
      </c>
      <c r="BT15" s="1"/>
      <c r="BU15" s="1" t="str">
        <f>HYPERLINK("https://nconnect.nicmar.ac.in/storage/profile/6a84a8c7e840d.png","Download")</f>
        <v>0</v>
      </c>
      <c r="BV15" s="3"/>
      <c r="BW15" s="3"/>
    </row>
    <row r="16" spans="1:75">
      <c r="A16" s="1" t="s">
        <v>75</v>
      </c>
      <c r="B16" s="1" t="s">
        <v>76</v>
      </c>
      <c r="C16" s="1" t="s">
        <v>388</v>
      </c>
      <c r="D16" s="1"/>
      <c r="E16" s="1"/>
      <c r="F16" s="1"/>
      <c r="G16" s="1"/>
      <c r="H16" s="1" t="s">
        <v>389</v>
      </c>
      <c r="I16" s="1" t="s">
        <v>389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96</v>
      </c>
      <c r="AE16" s="1" t="s">
        <v>96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 t="s">
        <v>346</v>
      </c>
      <c r="BV16" s="3"/>
      <c r="BW16" s="3"/>
    </row>
    <row r="17" spans="1:75">
      <c r="A17" s="1" t="s">
        <v>75</v>
      </c>
      <c r="B17" s="1" t="s">
        <v>76</v>
      </c>
      <c r="C17" s="1" t="s">
        <v>390</v>
      </c>
      <c r="D17" s="1" t="s">
        <v>391</v>
      </c>
      <c r="E17" s="1" t="s">
        <v>392</v>
      </c>
      <c r="F17" s="1" t="s">
        <v>393</v>
      </c>
      <c r="G17" s="1" t="s">
        <v>394</v>
      </c>
      <c r="H17" s="1" t="s">
        <v>395</v>
      </c>
      <c r="I17" s="1" t="s">
        <v>395</v>
      </c>
      <c r="J17" s="1">
        <v>8160323117</v>
      </c>
      <c r="K17" s="1" t="s">
        <v>134</v>
      </c>
      <c r="L17" s="1" t="s">
        <v>396</v>
      </c>
      <c r="M17" s="1" t="s">
        <v>84</v>
      </c>
      <c r="N17" s="1" t="s">
        <v>397</v>
      </c>
      <c r="O17" s="1" t="s">
        <v>398</v>
      </c>
      <c r="P17" s="1" t="s">
        <v>138</v>
      </c>
      <c r="Q17" s="1">
        <v>344656697619</v>
      </c>
      <c r="R17" s="1" t="s">
        <v>399</v>
      </c>
      <c r="S17" s="1">
        <v>9376231597</v>
      </c>
      <c r="T17" s="1" t="s">
        <v>400</v>
      </c>
      <c r="U17" s="1" t="s">
        <v>401</v>
      </c>
      <c r="V17" s="1">
        <v>9737574704</v>
      </c>
      <c r="W17" s="1" t="s">
        <v>402</v>
      </c>
      <c r="X17" s="1" t="s">
        <v>403</v>
      </c>
      <c r="Y17" s="1" t="s">
        <v>404</v>
      </c>
      <c r="Z17" s="1" t="s">
        <v>405</v>
      </c>
      <c r="AA17" s="1" t="s">
        <v>403</v>
      </c>
      <c r="AB17" s="1" t="s">
        <v>404</v>
      </c>
      <c r="AC17" s="1" t="s">
        <v>405</v>
      </c>
      <c r="AD17" s="1" t="s">
        <v>96</v>
      </c>
      <c r="AE17" s="1" t="s">
        <v>96</v>
      </c>
      <c r="AF17" s="1" t="s">
        <v>406</v>
      </c>
      <c r="AG17" s="1" t="s">
        <v>407</v>
      </c>
      <c r="AH17" s="1" t="s">
        <v>408</v>
      </c>
      <c r="AI17" s="1" t="s">
        <v>118</v>
      </c>
      <c r="AJ17" s="1">
        <v>76</v>
      </c>
      <c r="AK17" s="1"/>
      <c r="AL17" s="1" t="s">
        <v>409</v>
      </c>
      <c r="AM17" s="1" t="s">
        <v>410</v>
      </c>
      <c r="AN17" s="1" t="s">
        <v>179</v>
      </c>
      <c r="AO17" s="1" t="s">
        <v>334</v>
      </c>
      <c r="AP17" s="1" t="s">
        <v>411</v>
      </c>
      <c r="AQ17" s="1">
        <v>79</v>
      </c>
      <c r="AR17" s="1"/>
      <c r="AS17" s="1"/>
      <c r="AT17" s="1"/>
      <c r="AU17" s="1"/>
      <c r="AV17" s="1"/>
      <c r="AW17" s="1"/>
      <c r="AX17" s="1"/>
      <c r="AY17" s="1" t="s">
        <v>412</v>
      </c>
      <c r="AZ17" s="1" t="s">
        <v>412</v>
      </c>
      <c r="BA17" s="1" t="s">
        <v>413</v>
      </c>
      <c r="BB17" s="1" t="s">
        <v>285</v>
      </c>
      <c r="BC17" s="1" t="s">
        <v>148</v>
      </c>
      <c r="BD17" s="1" t="s">
        <v>261</v>
      </c>
      <c r="BE17" s="1">
        <v>57</v>
      </c>
      <c r="BF17" s="1">
        <v>8.1</v>
      </c>
      <c r="BG17" s="1"/>
      <c r="BH17" s="1"/>
      <c r="BI17" s="1"/>
      <c r="BJ17" s="1"/>
      <c r="BK17" s="1"/>
      <c r="BL17" s="1"/>
      <c r="BM17" s="1"/>
      <c r="BN17" s="1"/>
      <c r="BO17" s="1" t="s">
        <v>414</v>
      </c>
      <c r="BP17" s="1"/>
      <c r="BQ17" s="1"/>
      <c r="BR17" s="1"/>
      <c r="BS17" s="1"/>
      <c r="BT17" s="1"/>
      <c r="BU17" s="1" t="str">
        <f>HYPERLINK("https://nconnect.nicmar.ac.in/storage/profile/6a85d7ff3f7c0.png","Download")</f>
        <v>0</v>
      </c>
      <c r="BV17" s="3"/>
      <c r="BW17" s="3"/>
    </row>
    <row r="18" spans="1:75">
      <c r="A18" s="1" t="s">
        <v>75</v>
      </c>
      <c r="B18" s="1" t="s">
        <v>76</v>
      </c>
      <c r="C18" s="1" t="s">
        <v>415</v>
      </c>
      <c r="D18" s="1" t="s">
        <v>416</v>
      </c>
      <c r="E18" s="1"/>
      <c r="F18" s="1" t="s">
        <v>417</v>
      </c>
      <c r="G18" s="1" t="s">
        <v>418</v>
      </c>
      <c r="H18" s="1" t="s">
        <v>419</v>
      </c>
      <c r="I18" s="1" t="s">
        <v>419</v>
      </c>
      <c r="J18" s="1">
        <v>7594951640</v>
      </c>
      <c r="K18" s="1" t="s">
        <v>134</v>
      </c>
      <c r="L18" s="1" t="s">
        <v>420</v>
      </c>
      <c r="M18" s="1" t="s">
        <v>84</v>
      </c>
      <c r="N18" s="1" t="s">
        <v>421</v>
      </c>
      <c r="O18" s="1" t="s">
        <v>422</v>
      </c>
      <c r="P18" s="1" t="s">
        <v>222</v>
      </c>
      <c r="Q18" s="1">
        <v>866703568868</v>
      </c>
      <c r="R18" s="1" t="s">
        <v>423</v>
      </c>
      <c r="S18" s="1">
        <v>9895487256</v>
      </c>
      <c r="T18" s="1" t="s">
        <v>109</v>
      </c>
      <c r="U18" s="1" t="s">
        <v>424</v>
      </c>
      <c r="V18" s="1">
        <v>9895217256</v>
      </c>
      <c r="W18" s="1" t="s">
        <v>425</v>
      </c>
      <c r="X18" s="1" t="s">
        <v>426</v>
      </c>
      <c r="Y18" s="1" t="s">
        <v>427</v>
      </c>
      <c r="Z18" s="1" t="s">
        <v>246</v>
      </c>
      <c r="AA18" s="1" t="s">
        <v>426</v>
      </c>
      <c r="AB18" s="1" t="s">
        <v>427</v>
      </c>
      <c r="AC18" s="1" t="s">
        <v>246</v>
      </c>
      <c r="AD18" s="1" t="s">
        <v>96</v>
      </c>
      <c r="AE18" s="1" t="s">
        <v>96</v>
      </c>
      <c r="AF18" s="1" t="s">
        <v>428</v>
      </c>
      <c r="AG18" s="1" t="s">
        <v>429</v>
      </c>
      <c r="AH18" s="1" t="s">
        <v>180</v>
      </c>
      <c r="AI18" s="1" t="s">
        <v>282</v>
      </c>
      <c r="AJ18" s="1">
        <v>85</v>
      </c>
      <c r="AK18" s="1">
        <v>8.5</v>
      </c>
      <c r="AL18" s="1" t="s">
        <v>428</v>
      </c>
      <c r="AM18" s="1" t="s">
        <v>429</v>
      </c>
      <c r="AN18" s="1" t="s">
        <v>253</v>
      </c>
      <c r="AO18" s="1" t="s">
        <v>254</v>
      </c>
      <c r="AP18" s="1" t="s">
        <v>430</v>
      </c>
      <c r="AQ18" s="1">
        <v>93</v>
      </c>
      <c r="AR18" s="1">
        <v>9.3</v>
      </c>
      <c r="AS18" s="1"/>
      <c r="AT18" s="1"/>
      <c r="AU18" s="1"/>
      <c r="AV18" s="1"/>
      <c r="AW18" s="1"/>
      <c r="AX18" s="1"/>
      <c r="AY18" s="1" t="s">
        <v>431</v>
      </c>
      <c r="AZ18" s="1" t="s">
        <v>230</v>
      </c>
      <c r="BA18" s="1" t="s">
        <v>258</v>
      </c>
      <c r="BB18" s="1" t="s">
        <v>432</v>
      </c>
      <c r="BC18" s="1" t="s">
        <v>433</v>
      </c>
      <c r="BD18" s="1" t="s">
        <v>261</v>
      </c>
      <c r="BE18" s="1">
        <v>71</v>
      </c>
      <c r="BF18" s="1">
        <v>7.11</v>
      </c>
      <c r="BG18" s="1"/>
      <c r="BH18" s="1"/>
      <c r="BI18" s="1"/>
      <c r="BJ18" s="1"/>
      <c r="BK18" s="1"/>
      <c r="BL18" s="1"/>
      <c r="BM18" s="1"/>
      <c r="BN18" s="1"/>
      <c r="BO18" s="1" t="s">
        <v>434</v>
      </c>
      <c r="BP18" s="1"/>
      <c r="BQ18" s="1"/>
      <c r="BR18" s="1"/>
      <c r="BS18" s="1"/>
      <c r="BT18" s="1"/>
      <c r="BU18" s="1" t="str">
        <f>HYPERLINK("https://nconnect.nicmar.ac.in/storage/profile/6a8535ed892de.png","Download")</f>
        <v>0</v>
      </c>
      <c r="BV18" s="3"/>
      <c r="BW18" s="3"/>
    </row>
    <row r="19" spans="1:75">
      <c r="A19" s="1" t="s">
        <v>75</v>
      </c>
      <c r="B19" s="1" t="s">
        <v>76</v>
      </c>
      <c r="C19" s="1" t="s">
        <v>435</v>
      </c>
      <c r="D19" s="1" t="s">
        <v>436</v>
      </c>
      <c r="E19" s="1" t="s">
        <v>437</v>
      </c>
      <c r="F19" s="1" t="s">
        <v>438</v>
      </c>
      <c r="G19" s="1" t="s">
        <v>439</v>
      </c>
      <c r="H19" s="1" t="s">
        <v>440</v>
      </c>
      <c r="I19" s="1" t="s">
        <v>440</v>
      </c>
      <c r="J19" s="1">
        <v>9392516415</v>
      </c>
      <c r="K19" s="1" t="s">
        <v>82</v>
      </c>
      <c r="L19" s="1" t="s">
        <v>441</v>
      </c>
      <c r="M19" s="1" t="s">
        <v>84</v>
      </c>
      <c r="N19" s="1" t="s">
        <v>442</v>
      </c>
      <c r="O19" s="1" t="s">
        <v>443</v>
      </c>
      <c r="P19" s="1" t="s">
        <v>87</v>
      </c>
      <c r="Q19" s="1" t="s">
        <v>444</v>
      </c>
      <c r="R19" s="1" t="s">
        <v>445</v>
      </c>
      <c r="S19" s="1">
        <v>8328672812</v>
      </c>
      <c r="T19" s="1" t="s">
        <v>446</v>
      </c>
      <c r="U19" s="1" t="s">
        <v>447</v>
      </c>
      <c r="V19" s="1">
        <v>8328672812</v>
      </c>
      <c r="W19" s="1" t="s">
        <v>448</v>
      </c>
      <c r="X19" s="1" t="s">
        <v>449</v>
      </c>
      <c r="Y19" s="1" t="s">
        <v>450</v>
      </c>
      <c r="Z19" s="1" t="s">
        <v>172</v>
      </c>
      <c r="AA19" s="1" t="s">
        <v>449</v>
      </c>
      <c r="AB19" s="1" t="s">
        <v>450</v>
      </c>
      <c r="AC19" s="1" t="s">
        <v>172</v>
      </c>
      <c r="AD19" s="1" t="s">
        <v>96</v>
      </c>
      <c r="AE19" s="1" t="s">
        <v>96</v>
      </c>
      <c r="AF19" s="1" t="s">
        <v>451</v>
      </c>
      <c r="AG19" s="1" t="s">
        <v>452</v>
      </c>
      <c r="AH19" s="1" t="s">
        <v>453</v>
      </c>
      <c r="AI19" s="1" t="s">
        <v>279</v>
      </c>
      <c r="AJ19" s="1">
        <v>50</v>
      </c>
      <c r="AK19" s="1"/>
      <c r="AL19" s="1" t="s">
        <v>454</v>
      </c>
      <c r="AM19" s="1" t="s">
        <v>455</v>
      </c>
      <c r="AN19" s="1" t="s">
        <v>179</v>
      </c>
      <c r="AO19" s="1" t="s">
        <v>180</v>
      </c>
      <c r="AP19" s="1" t="s">
        <v>147</v>
      </c>
      <c r="AQ19" s="1">
        <v>74</v>
      </c>
      <c r="AR19" s="1"/>
      <c r="AS19" s="1"/>
      <c r="AT19" s="1"/>
      <c r="AU19" s="1"/>
      <c r="AV19" s="1"/>
      <c r="AW19" s="1"/>
      <c r="AX19" s="1"/>
      <c r="AY19" s="1" t="s">
        <v>456</v>
      </c>
      <c r="AZ19" s="1" t="s">
        <v>457</v>
      </c>
      <c r="BA19" s="1" t="s">
        <v>125</v>
      </c>
      <c r="BB19" s="1" t="s">
        <v>184</v>
      </c>
      <c r="BC19" s="1" t="s">
        <v>254</v>
      </c>
      <c r="BD19" s="1" t="s">
        <v>458</v>
      </c>
      <c r="BE19" s="1">
        <v>64</v>
      </c>
      <c r="BF19" s="1"/>
      <c r="BG19" s="1"/>
      <c r="BH19" s="1"/>
      <c r="BI19" s="1"/>
      <c r="BJ19" s="1"/>
      <c r="BK19" s="1"/>
      <c r="BL19" s="1"/>
      <c r="BM19" s="1"/>
      <c r="BN19" s="1"/>
      <c r="BO19" s="1" t="s">
        <v>459</v>
      </c>
      <c r="BP19" s="1"/>
      <c r="BQ19" s="1"/>
      <c r="BR19" s="1"/>
      <c r="BS19" s="1"/>
      <c r="BT19" s="1"/>
      <c r="BU19" s="1" t="str">
        <f>HYPERLINK("https://nconnect.nicmar.ac.in/storage/profile/6a85dd4e1d505.png","Download")</f>
        <v>0</v>
      </c>
      <c r="BV19" s="3"/>
      <c r="BW19" s="3"/>
    </row>
    <row r="20" spans="1:75">
      <c r="A20" s="1" t="s">
        <v>75</v>
      </c>
      <c r="B20" s="1" t="s">
        <v>76</v>
      </c>
      <c r="C20" s="1" t="s">
        <v>460</v>
      </c>
      <c r="D20" s="1" t="s">
        <v>461</v>
      </c>
      <c r="E20" s="1"/>
      <c r="F20" s="1" t="s">
        <v>462</v>
      </c>
      <c r="G20" s="1" t="s">
        <v>463</v>
      </c>
      <c r="H20" s="1" t="s">
        <v>464</v>
      </c>
      <c r="I20" s="1" t="s">
        <v>464</v>
      </c>
      <c r="J20" s="1">
        <v>7303936829</v>
      </c>
      <c r="K20" s="1" t="s">
        <v>82</v>
      </c>
      <c r="L20" s="1" t="s">
        <v>465</v>
      </c>
      <c r="M20" s="1" t="s">
        <v>84</v>
      </c>
      <c r="N20" s="1" t="s">
        <v>466</v>
      </c>
      <c r="O20" s="1" t="s">
        <v>467</v>
      </c>
      <c r="P20" s="1" t="s">
        <v>222</v>
      </c>
      <c r="Q20" s="1">
        <v>223278502104</v>
      </c>
      <c r="R20" s="1" t="s">
        <v>468</v>
      </c>
      <c r="S20" s="1">
        <v>9031148907</v>
      </c>
      <c r="T20" s="1" t="s">
        <v>469</v>
      </c>
      <c r="U20" s="1" t="s">
        <v>470</v>
      </c>
      <c r="V20" s="1">
        <v>8210399360</v>
      </c>
      <c r="W20" s="1" t="s">
        <v>471</v>
      </c>
      <c r="X20" s="1" t="s">
        <v>472</v>
      </c>
      <c r="Y20" s="1" t="s">
        <v>473</v>
      </c>
      <c r="Z20" s="1" t="s">
        <v>474</v>
      </c>
      <c r="AA20" s="1" t="s">
        <v>472</v>
      </c>
      <c r="AB20" s="1" t="s">
        <v>473</v>
      </c>
      <c r="AC20" s="1" t="s">
        <v>474</v>
      </c>
      <c r="AD20" s="1" t="s">
        <v>96</v>
      </c>
      <c r="AE20" s="1" t="s">
        <v>96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 t="s">
        <v>475</v>
      </c>
      <c r="BQ20" s="1" t="s">
        <v>476</v>
      </c>
      <c r="BR20" s="1"/>
      <c r="BS20" s="1"/>
      <c r="BT20" s="1"/>
      <c r="BU20" s="1" t="str">
        <f>HYPERLINK("https://nconnect.nicmar.ac.in/storage/profile/6a85d94cd12b0.png","Download")</f>
        <v>0</v>
      </c>
      <c r="BV20" s="3"/>
      <c r="BW20" s="3"/>
    </row>
    <row r="21" spans="1:75">
      <c r="A21" s="1" t="s">
        <v>75</v>
      </c>
      <c r="B21" s="1" t="s">
        <v>76</v>
      </c>
      <c r="C21" s="1" t="s">
        <v>477</v>
      </c>
      <c r="D21" s="1"/>
      <c r="E21" s="1"/>
      <c r="F21" s="1"/>
      <c r="G21" s="1"/>
      <c r="H21" s="1" t="s">
        <v>478</v>
      </c>
      <c r="I21" s="1" t="s">
        <v>478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 t="s">
        <v>96</v>
      </c>
      <c r="AE21" s="1" t="s">
        <v>96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 t="str">
        <f>HYPERLINK("https://nconnect.nicmar.ac.in/storage/profile/6a867ab9efb9f.png","Download")</f>
        <v>0</v>
      </c>
      <c r="BV21" s="3"/>
      <c r="BW21" s="3"/>
    </row>
    <row r="22" spans="1:75">
      <c r="A22" s="1" t="s">
        <v>75</v>
      </c>
      <c r="B22" s="1" t="s">
        <v>76</v>
      </c>
      <c r="C22" s="1" t="s">
        <v>479</v>
      </c>
      <c r="D22" s="1" t="s">
        <v>480</v>
      </c>
      <c r="E22" s="1" t="s">
        <v>481</v>
      </c>
      <c r="F22" s="1" t="s">
        <v>482</v>
      </c>
      <c r="G22" s="1" t="s">
        <v>483</v>
      </c>
      <c r="H22" s="1" t="s">
        <v>484</v>
      </c>
      <c r="I22" s="1" t="s">
        <v>485</v>
      </c>
      <c r="J22" s="1">
        <v>9595427000</v>
      </c>
      <c r="K22" s="1" t="s">
        <v>82</v>
      </c>
      <c r="L22" s="1" t="s">
        <v>486</v>
      </c>
      <c r="M22" s="1" t="s">
        <v>84</v>
      </c>
      <c r="N22" s="1" t="s">
        <v>106</v>
      </c>
      <c r="O22" s="1" t="s">
        <v>487</v>
      </c>
      <c r="P22" s="1" t="s">
        <v>87</v>
      </c>
      <c r="Q22" s="1">
        <v>448218804171</v>
      </c>
      <c r="R22" s="1" t="s">
        <v>481</v>
      </c>
      <c r="S22" s="1">
        <v>9967953241</v>
      </c>
      <c r="T22" s="1" t="s">
        <v>488</v>
      </c>
      <c r="U22" s="1" t="s">
        <v>489</v>
      </c>
      <c r="V22" s="1">
        <v>9356374691</v>
      </c>
      <c r="W22" s="1" t="s">
        <v>490</v>
      </c>
      <c r="X22" s="1" t="s">
        <v>491</v>
      </c>
      <c r="Y22" s="1" t="s">
        <v>230</v>
      </c>
      <c r="Z22" s="1" t="s">
        <v>114</v>
      </c>
      <c r="AA22" s="1" t="s">
        <v>491</v>
      </c>
      <c r="AB22" s="1" t="s">
        <v>230</v>
      </c>
      <c r="AC22" s="1" t="s">
        <v>114</v>
      </c>
      <c r="AD22" s="1" t="s">
        <v>96</v>
      </c>
      <c r="AE22" s="1" t="s">
        <v>96</v>
      </c>
      <c r="AF22" s="1" t="s">
        <v>492</v>
      </c>
      <c r="AG22" s="1" t="s">
        <v>493</v>
      </c>
      <c r="AH22" s="1" t="s">
        <v>494</v>
      </c>
      <c r="AI22" s="1" t="s">
        <v>495</v>
      </c>
      <c r="AJ22" s="1">
        <v>73.6</v>
      </c>
      <c r="AK22" s="1">
        <v>0</v>
      </c>
      <c r="AL22" s="1"/>
      <c r="AM22" s="1"/>
      <c r="AN22" s="1"/>
      <c r="AO22" s="1"/>
      <c r="AP22" s="1"/>
      <c r="AQ22" s="1"/>
      <c r="AR22" s="1"/>
      <c r="AS22" s="1" t="s">
        <v>496</v>
      </c>
      <c r="AT22" s="1" t="s">
        <v>497</v>
      </c>
      <c r="AU22" s="1" t="s">
        <v>498</v>
      </c>
      <c r="AV22" s="1" t="s">
        <v>180</v>
      </c>
      <c r="AW22" s="1">
        <v>61.12</v>
      </c>
      <c r="AX22" s="1"/>
      <c r="AY22" s="1" t="s">
        <v>499</v>
      </c>
      <c r="AZ22" s="1" t="s">
        <v>500</v>
      </c>
      <c r="BA22" s="1" t="s">
        <v>501</v>
      </c>
      <c r="BB22" s="1" t="s">
        <v>502</v>
      </c>
      <c r="BC22" s="1" t="s">
        <v>503</v>
      </c>
      <c r="BD22" s="1" t="s">
        <v>504</v>
      </c>
      <c r="BE22" s="1">
        <v>63.99</v>
      </c>
      <c r="BF22" s="1">
        <v>6.7</v>
      </c>
      <c r="BG22" s="1"/>
      <c r="BH22" s="1"/>
      <c r="BI22" s="1"/>
      <c r="BJ22" s="1"/>
      <c r="BK22" s="1"/>
      <c r="BL22" s="1"/>
      <c r="BM22" s="1"/>
      <c r="BN22" s="1"/>
      <c r="BO22" s="1" t="s">
        <v>505</v>
      </c>
      <c r="BP22" s="1" t="s">
        <v>506</v>
      </c>
      <c r="BQ22" s="1" t="s">
        <v>507</v>
      </c>
      <c r="BR22" s="1"/>
      <c r="BS22" s="1"/>
      <c r="BT22" s="1" t="s">
        <v>508</v>
      </c>
      <c r="BU22" s="1" t="str">
        <f>HYPERLINK("https://nconnect.nicmar.ac.in/storage/profile/6a85e86434ace.png","Download")</f>
        <v>0</v>
      </c>
      <c r="BV22" s="3"/>
      <c r="BW22" s="3"/>
    </row>
    <row r="23" spans="1:75">
      <c r="A23" s="1" t="s">
        <v>75</v>
      </c>
      <c r="B23" s="1" t="s">
        <v>76</v>
      </c>
      <c r="C23" s="1" t="s">
        <v>509</v>
      </c>
      <c r="D23" s="1" t="s">
        <v>510</v>
      </c>
      <c r="E23" s="1" t="s">
        <v>511</v>
      </c>
      <c r="F23" s="1" t="s">
        <v>512</v>
      </c>
      <c r="G23" s="1" t="s">
        <v>513</v>
      </c>
      <c r="H23" s="1" t="s">
        <v>514</v>
      </c>
      <c r="I23" s="1" t="s">
        <v>514</v>
      </c>
      <c r="J23" s="1">
        <v>7506256998</v>
      </c>
      <c r="K23" s="1" t="s">
        <v>82</v>
      </c>
      <c r="L23" s="1" t="s">
        <v>515</v>
      </c>
      <c r="M23" s="1" t="s">
        <v>84</v>
      </c>
      <c r="N23" s="1" t="s">
        <v>516</v>
      </c>
      <c r="O23" s="1" t="s">
        <v>517</v>
      </c>
      <c r="P23" s="1" t="s">
        <v>87</v>
      </c>
      <c r="Q23" s="1">
        <v>856278868744</v>
      </c>
      <c r="R23" s="1" t="s">
        <v>511</v>
      </c>
      <c r="S23" s="1">
        <v>9969144481</v>
      </c>
      <c r="T23" s="1" t="s">
        <v>518</v>
      </c>
      <c r="U23" s="1" t="s">
        <v>519</v>
      </c>
      <c r="V23" s="1">
        <v>9769811747</v>
      </c>
      <c r="W23" s="1" t="s">
        <v>448</v>
      </c>
      <c r="X23" s="1" t="s">
        <v>520</v>
      </c>
      <c r="Y23" s="1" t="s">
        <v>359</v>
      </c>
      <c r="Z23" s="1" t="s">
        <v>114</v>
      </c>
      <c r="AA23" s="1" t="s">
        <v>521</v>
      </c>
      <c r="AB23" s="1" t="s">
        <v>359</v>
      </c>
      <c r="AC23" s="1" t="s">
        <v>114</v>
      </c>
      <c r="AD23" s="1" t="s">
        <v>96</v>
      </c>
      <c r="AE23" s="1" t="s">
        <v>96</v>
      </c>
      <c r="AF23" s="1" t="s">
        <v>522</v>
      </c>
      <c r="AG23" s="1" t="s">
        <v>523</v>
      </c>
      <c r="AH23" s="1" t="s">
        <v>524</v>
      </c>
      <c r="AI23" s="1" t="s">
        <v>525</v>
      </c>
      <c r="AJ23" s="1">
        <v>65</v>
      </c>
      <c r="AK23" s="1"/>
      <c r="AL23" s="1"/>
      <c r="AM23" s="1"/>
      <c r="AN23" s="1"/>
      <c r="AO23" s="1"/>
      <c r="AP23" s="1"/>
      <c r="AQ23" s="1"/>
      <c r="AR23" s="1"/>
      <c r="AS23" s="1" t="s">
        <v>526</v>
      </c>
      <c r="AT23" s="1" t="s">
        <v>527</v>
      </c>
      <c r="AU23" s="1" t="s">
        <v>528</v>
      </c>
      <c r="AV23" s="1" t="s">
        <v>335</v>
      </c>
      <c r="AW23" s="1">
        <v>75</v>
      </c>
      <c r="AX23" s="1"/>
      <c r="AY23" s="1" t="s">
        <v>208</v>
      </c>
      <c r="AZ23" s="1" t="s">
        <v>529</v>
      </c>
      <c r="BA23" s="1" t="s">
        <v>413</v>
      </c>
      <c r="BB23" s="1" t="s">
        <v>210</v>
      </c>
      <c r="BC23" s="1" t="s">
        <v>530</v>
      </c>
      <c r="BD23" s="1" t="s">
        <v>458</v>
      </c>
      <c r="BE23" s="1">
        <v>58.53</v>
      </c>
      <c r="BF23" s="1">
        <v>6.44</v>
      </c>
      <c r="BG23" s="1"/>
      <c r="BH23" s="1"/>
      <c r="BI23" s="1"/>
      <c r="BJ23" s="1"/>
      <c r="BK23" s="1"/>
      <c r="BL23" s="1"/>
      <c r="BM23" s="1"/>
      <c r="BN23" s="1"/>
      <c r="BO23" s="1" t="s">
        <v>531</v>
      </c>
      <c r="BP23" s="1" t="s">
        <v>532</v>
      </c>
      <c r="BQ23" s="1" t="s">
        <v>533</v>
      </c>
      <c r="BR23" s="1"/>
      <c r="BS23" s="1"/>
      <c r="BT23" s="1"/>
      <c r="BU23" s="1" t="str">
        <f>HYPERLINK("https://nconnect.nicmar.ac.in/storage/profile/6a85f5af2cc12.png","Download")</f>
        <v>0</v>
      </c>
      <c r="BV23" s="3"/>
      <c r="BW23" s="3"/>
    </row>
    <row r="24" spans="1:75">
      <c r="A24" s="1" t="s">
        <v>75</v>
      </c>
      <c r="B24" s="1" t="s">
        <v>76</v>
      </c>
      <c r="C24" s="1" t="s">
        <v>534</v>
      </c>
      <c r="D24" s="1"/>
      <c r="E24" s="1"/>
      <c r="F24" s="1"/>
      <c r="G24" s="1"/>
      <c r="H24" s="1" t="s">
        <v>535</v>
      </c>
      <c r="I24" s="1" t="s">
        <v>535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96</v>
      </c>
      <c r="AE24" s="1" t="s">
        <v>96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 t="s">
        <v>346</v>
      </c>
      <c r="BV24" s="3"/>
      <c r="BW24" s="3"/>
    </row>
    <row r="25" spans="1:75">
      <c r="A25" s="1" t="s">
        <v>75</v>
      </c>
      <c r="B25" s="1" t="s">
        <v>76</v>
      </c>
      <c r="C25" s="1" t="s">
        <v>536</v>
      </c>
      <c r="D25" s="1" t="s">
        <v>537</v>
      </c>
      <c r="E25" s="1"/>
      <c r="F25" s="1" t="s">
        <v>538</v>
      </c>
      <c r="G25" s="1" t="s">
        <v>539</v>
      </c>
      <c r="H25" s="1" t="s">
        <v>540</v>
      </c>
      <c r="I25" s="1" t="s">
        <v>540</v>
      </c>
      <c r="J25" s="1">
        <v>7024240318</v>
      </c>
      <c r="K25" s="1" t="s">
        <v>82</v>
      </c>
      <c r="L25" s="1" t="s">
        <v>541</v>
      </c>
      <c r="M25" s="1" t="s">
        <v>84</v>
      </c>
      <c r="N25" s="1" t="s">
        <v>542</v>
      </c>
      <c r="O25" s="1" t="s">
        <v>543</v>
      </c>
      <c r="P25" s="1" t="s">
        <v>138</v>
      </c>
      <c r="Q25" s="1" t="s">
        <v>544</v>
      </c>
      <c r="R25" s="1" t="s">
        <v>545</v>
      </c>
      <c r="S25" s="1">
        <v>9425405199</v>
      </c>
      <c r="T25" s="1" t="s">
        <v>546</v>
      </c>
      <c r="U25" s="1" t="s">
        <v>547</v>
      </c>
      <c r="V25" s="1">
        <v>9425405199</v>
      </c>
      <c r="W25" s="1" t="s">
        <v>548</v>
      </c>
      <c r="X25" s="1" t="s">
        <v>549</v>
      </c>
      <c r="Y25" s="1" t="s">
        <v>550</v>
      </c>
      <c r="Z25" s="1" t="s">
        <v>551</v>
      </c>
      <c r="AA25" s="1" t="s">
        <v>549</v>
      </c>
      <c r="AB25" s="1" t="s">
        <v>550</v>
      </c>
      <c r="AC25" s="1" t="s">
        <v>551</v>
      </c>
      <c r="AD25" s="1" t="s">
        <v>96</v>
      </c>
      <c r="AE25" s="1" t="s">
        <v>96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 t="str">
        <f>HYPERLINK("https://nconnect.nicmar.ac.in/storage/profile/6a85e7ac1ccc8.png","Download")</f>
        <v>0</v>
      </c>
      <c r="BV25" s="3"/>
      <c r="BW25" s="3"/>
    </row>
    <row r="26" spans="1:75">
      <c r="A26" s="1" t="s">
        <v>75</v>
      </c>
      <c r="B26" s="1" t="s">
        <v>76</v>
      </c>
      <c r="C26" s="1" t="s">
        <v>552</v>
      </c>
      <c r="D26" s="1" t="s">
        <v>553</v>
      </c>
      <c r="E26" s="1"/>
      <c r="F26" s="1" t="s">
        <v>554</v>
      </c>
      <c r="G26" s="1" t="s">
        <v>555</v>
      </c>
      <c r="H26" s="1" t="s">
        <v>556</v>
      </c>
      <c r="I26" s="1" t="s">
        <v>556</v>
      </c>
      <c r="J26" s="1">
        <v>9508536820</v>
      </c>
      <c r="K26" s="1" t="s">
        <v>134</v>
      </c>
      <c r="L26" s="1" t="s">
        <v>557</v>
      </c>
      <c r="M26" s="1" t="s">
        <v>84</v>
      </c>
      <c r="N26" s="1" t="s">
        <v>558</v>
      </c>
      <c r="O26" s="1" t="s">
        <v>559</v>
      </c>
      <c r="P26" s="1" t="s">
        <v>87</v>
      </c>
      <c r="Q26" s="1">
        <v>802300084014</v>
      </c>
      <c r="R26" s="1" t="s">
        <v>560</v>
      </c>
      <c r="S26" s="1">
        <v>6201426652</v>
      </c>
      <c r="T26" s="1" t="s">
        <v>561</v>
      </c>
      <c r="U26" s="1" t="s">
        <v>562</v>
      </c>
      <c r="V26" s="1">
        <v>6201426652</v>
      </c>
      <c r="W26" s="1" t="s">
        <v>111</v>
      </c>
      <c r="X26" s="1" t="s">
        <v>563</v>
      </c>
      <c r="Y26" s="1" t="s">
        <v>564</v>
      </c>
      <c r="Z26" s="1" t="s">
        <v>565</v>
      </c>
      <c r="AA26" s="1" t="s">
        <v>563</v>
      </c>
      <c r="AB26" s="1" t="s">
        <v>564</v>
      </c>
      <c r="AC26" s="1" t="s">
        <v>565</v>
      </c>
      <c r="AD26" s="1" t="s">
        <v>96</v>
      </c>
      <c r="AE26" s="1" t="s">
        <v>96</v>
      </c>
      <c r="AF26" s="1" t="s">
        <v>566</v>
      </c>
      <c r="AG26" s="1" t="s">
        <v>567</v>
      </c>
      <c r="AH26" s="1" t="s">
        <v>408</v>
      </c>
      <c r="AI26" s="1" t="s">
        <v>176</v>
      </c>
      <c r="AJ26" s="1">
        <v>79</v>
      </c>
      <c r="AK26" s="1"/>
      <c r="AL26" s="1" t="s">
        <v>568</v>
      </c>
      <c r="AM26" s="1" t="s">
        <v>567</v>
      </c>
      <c r="AN26" s="1" t="s">
        <v>149</v>
      </c>
      <c r="AO26" s="1" t="s">
        <v>180</v>
      </c>
      <c r="AP26" s="1" t="s">
        <v>181</v>
      </c>
      <c r="AQ26" s="1">
        <v>73.8</v>
      </c>
      <c r="AR26" s="1"/>
      <c r="AS26" s="1"/>
      <c r="AT26" s="1"/>
      <c r="AU26" s="1"/>
      <c r="AV26" s="1"/>
      <c r="AW26" s="1"/>
      <c r="AX26" s="1"/>
      <c r="AY26" s="1" t="s">
        <v>569</v>
      </c>
      <c r="AZ26" s="1" t="s">
        <v>570</v>
      </c>
      <c r="BA26" s="1" t="s">
        <v>571</v>
      </c>
      <c r="BB26" s="1" t="s">
        <v>210</v>
      </c>
      <c r="BC26" s="1" t="s">
        <v>286</v>
      </c>
      <c r="BD26" s="1" t="s">
        <v>572</v>
      </c>
      <c r="BE26" s="1">
        <v>70.1</v>
      </c>
      <c r="BF26" s="1"/>
      <c r="BG26" s="1"/>
      <c r="BH26" s="1"/>
      <c r="BI26" s="1"/>
      <c r="BJ26" s="1"/>
      <c r="BK26" s="1"/>
      <c r="BL26" s="1"/>
      <c r="BM26" s="1"/>
      <c r="BN26" s="1"/>
      <c r="BO26" s="1" t="s">
        <v>573</v>
      </c>
      <c r="BP26" s="1"/>
      <c r="BQ26" s="1"/>
      <c r="BR26" s="1" t="s">
        <v>574</v>
      </c>
      <c r="BS26" s="1">
        <v>38</v>
      </c>
      <c r="BT26" s="1" t="s">
        <v>575</v>
      </c>
      <c r="BU26" s="1" t="str">
        <f>HYPERLINK("https://nconnect.nicmar.ac.in/storage/profile/6a85eb6fe6fba.png","Download")</f>
        <v>0</v>
      </c>
      <c r="BV26" s="3"/>
      <c r="BW26" s="3"/>
    </row>
    <row r="27" spans="1:75">
      <c r="A27" s="1" t="s">
        <v>75</v>
      </c>
      <c r="B27" s="1" t="s">
        <v>76</v>
      </c>
      <c r="C27" s="1" t="s">
        <v>576</v>
      </c>
      <c r="D27" s="1" t="s">
        <v>510</v>
      </c>
      <c r="E27" s="1" t="s">
        <v>480</v>
      </c>
      <c r="F27" s="1" t="s">
        <v>350</v>
      </c>
      <c r="G27" s="1" t="s">
        <v>577</v>
      </c>
      <c r="H27" s="1" t="s">
        <v>578</v>
      </c>
      <c r="I27" s="1" t="s">
        <v>578</v>
      </c>
      <c r="J27" s="1">
        <v>9082682990</v>
      </c>
      <c r="K27" s="1" t="s">
        <v>82</v>
      </c>
      <c r="L27" s="1" t="s">
        <v>579</v>
      </c>
      <c r="M27" s="1" t="s">
        <v>84</v>
      </c>
      <c r="N27" s="1" t="s">
        <v>580</v>
      </c>
      <c r="O27" s="1" t="s">
        <v>581</v>
      </c>
      <c r="P27" s="1" t="s">
        <v>87</v>
      </c>
      <c r="Q27" s="1" t="s">
        <v>582</v>
      </c>
      <c r="R27" s="1" t="s">
        <v>583</v>
      </c>
      <c r="S27" s="1">
        <v>9029626363</v>
      </c>
      <c r="T27" s="1" t="s">
        <v>584</v>
      </c>
      <c r="U27" s="1" t="s">
        <v>585</v>
      </c>
      <c r="V27" s="1">
        <v>8108580073</v>
      </c>
      <c r="W27" s="1" t="s">
        <v>111</v>
      </c>
      <c r="X27" s="1" t="s">
        <v>586</v>
      </c>
      <c r="Y27" s="1" t="s">
        <v>359</v>
      </c>
      <c r="Z27" s="1" t="s">
        <v>114</v>
      </c>
      <c r="AA27" s="1" t="s">
        <v>586</v>
      </c>
      <c r="AB27" s="1" t="s">
        <v>359</v>
      </c>
      <c r="AC27" s="1" t="s">
        <v>114</v>
      </c>
      <c r="AD27" s="1" t="s">
        <v>96</v>
      </c>
      <c r="AE27" s="1" t="s">
        <v>96</v>
      </c>
      <c r="AF27" s="1" t="s">
        <v>587</v>
      </c>
      <c r="AG27" s="1" t="s">
        <v>588</v>
      </c>
      <c r="AH27" s="1" t="s">
        <v>589</v>
      </c>
      <c r="AI27" s="1" t="s">
        <v>118</v>
      </c>
      <c r="AJ27" s="1">
        <v>56.8</v>
      </c>
      <c r="AK27" s="1">
        <v>0</v>
      </c>
      <c r="AL27" s="1"/>
      <c r="AM27" s="1"/>
      <c r="AN27" s="1"/>
      <c r="AO27" s="1"/>
      <c r="AP27" s="1"/>
      <c r="AQ27" s="1"/>
      <c r="AR27" s="1"/>
      <c r="AS27" s="1" t="s">
        <v>590</v>
      </c>
      <c r="AT27" s="1" t="s">
        <v>591</v>
      </c>
      <c r="AU27" s="1" t="s">
        <v>121</v>
      </c>
      <c r="AV27" s="1" t="s">
        <v>122</v>
      </c>
      <c r="AW27" s="1">
        <v>68.63</v>
      </c>
      <c r="AX27" s="1"/>
      <c r="AY27" s="1" t="s">
        <v>592</v>
      </c>
      <c r="AZ27" s="1" t="s">
        <v>593</v>
      </c>
      <c r="BA27" s="1" t="s">
        <v>125</v>
      </c>
      <c r="BB27" s="1" t="s">
        <v>285</v>
      </c>
      <c r="BC27" s="1" t="s">
        <v>433</v>
      </c>
      <c r="BD27" s="1" t="s">
        <v>594</v>
      </c>
      <c r="BE27" s="1">
        <v>55.16</v>
      </c>
      <c r="BF27" s="1"/>
      <c r="BG27" s="1"/>
      <c r="BH27" s="1"/>
      <c r="BI27" s="1"/>
      <c r="BJ27" s="1"/>
      <c r="BK27" s="1"/>
      <c r="BL27" s="1"/>
      <c r="BM27" s="1"/>
      <c r="BN27" s="1"/>
      <c r="BO27" s="1" t="s">
        <v>595</v>
      </c>
      <c r="BP27" s="1"/>
      <c r="BQ27" s="1"/>
      <c r="BR27" s="1"/>
      <c r="BS27" s="1"/>
      <c r="BT27" s="1"/>
      <c r="BU27" s="1" t="str">
        <f>HYPERLINK("https://nconnect.nicmar.ac.in/storage/profile/6a85cfd08ed47.png","Download")</f>
        <v>0</v>
      </c>
      <c r="BV27" s="3"/>
      <c r="BW27" s="3"/>
    </row>
    <row r="28" spans="1:75">
      <c r="A28" s="1" t="s">
        <v>75</v>
      </c>
      <c r="B28" s="1" t="s">
        <v>76</v>
      </c>
      <c r="C28" s="1" t="s">
        <v>596</v>
      </c>
      <c r="D28" s="1"/>
      <c r="E28" s="1"/>
      <c r="F28" s="1"/>
      <c r="G28" s="1"/>
      <c r="H28" s="1" t="s">
        <v>597</v>
      </c>
      <c r="I28" s="1" t="s">
        <v>597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96</v>
      </c>
      <c r="AE28" s="1" t="s">
        <v>96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 t="s">
        <v>346</v>
      </c>
      <c r="BV28" s="3"/>
      <c r="BW28" s="3"/>
    </row>
    <row r="29" spans="1:75">
      <c r="A29" s="1" t="s">
        <v>75</v>
      </c>
      <c r="B29" s="1" t="s">
        <v>76</v>
      </c>
      <c r="C29" s="1" t="s">
        <v>598</v>
      </c>
      <c r="D29" s="1" t="s">
        <v>599</v>
      </c>
      <c r="E29" s="1"/>
      <c r="F29" s="1" t="s">
        <v>600</v>
      </c>
      <c r="G29" s="1" t="s">
        <v>601</v>
      </c>
      <c r="H29" s="1" t="s">
        <v>602</v>
      </c>
      <c r="I29" s="1" t="s">
        <v>603</v>
      </c>
      <c r="J29" s="1">
        <v>9541239909</v>
      </c>
      <c r="K29" s="1" t="s">
        <v>82</v>
      </c>
      <c r="L29" s="1" t="s">
        <v>604</v>
      </c>
      <c r="M29" s="1" t="s">
        <v>84</v>
      </c>
      <c r="N29" s="1" t="s">
        <v>324</v>
      </c>
      <c r="O29" s="1" t="s">
        <v>605</v>
      </c>
      <c r="P29" s="1" t="s">
        <v>87</v>
      </c>
      <c r="Q29" s="1">
        <v>657926688874</v>
      </c>
      <c r="R29" s="1" t="s">
        <v>606</v>
      </c>
      <c r="S29" s="1">
        <v>7899635500</v>
      </c>
      <c r="T29" s="1" t="s">
        <v>518</v>
      </c>
      <c r="U29" s="1" t="s">
        <v>607</v>
      </c>
      <c r="V29" s="1">
        <v>8082837236</v>
      </c>
      <c r="W29" s="1" t="s">
        <v>518</v>
      </c>
      <c r="X29" s="1" t="s">
        <v>608</v>
      </c>
      <c r="Y29" s="1" t="s">
        <v>609</v>
      </c>
      <c r="Z29" s="1" t="s">
        <v>610</v>
      </c>
      <c r="AA29" s="1" t="s">
        <v>611</v>
      </c>
      <c r="AB29" s="1" t="s">
        <v>230</v>
      </c>
      <c r="AC29" s="1" t="s">
        <v>114</v>
      </c>
      <c r="AD29" s="1" t="s">
        <v>96</v>
      </c>
      <c r="AE29" s="1" t="s">
        <v>96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 t="str">
        <f>HYPERLINK("https://nconnect.nicmar.ac.in/storage/profile/6a8861e7a2662.png","Download")</f>
        <v>0</v>
      </c>
      <c r="BV29" s="3"/>
      <c r="BW29" s="3"/>
    </row>
    <row r="30" spans="1:75">
      <c r="A30" s="1" t="s">
        <v>75</v>
      </c>
      <c r="B30" s="1" t="s">
        <v>76</v>
      </c>
      <c r="C30" s="1" t="s">
        <v>612</v>
      </c>
      <c r="D30" s="1"/>
      <c r="E30" s="1"/>
      <c r="F30" s="1"/>
      <c r="G30" s="1"/>
      <c r="H30" s="1" t="s">
        <v>613</v>
      </c>
      <c r="I30" s="1" t="s">
        <v>613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 t="s">
        <v>96</v>
      </c>
      <c r="AE30" s="1" t="s">
        <v>96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 t="s">
        <v>346</v>
      </c>
      <c r="BV30" s="3"/>
      <c r="BW30" s="3"/>
    </row>
    <row r="31" spans="1:75">
      <c r="A31" s="1" t="s">
        <v>75</v>
      </c>
      <c r="B31" s="1" t="s">
        <v>76</v>
      </c>
      <c r="C31" s="1" t="s">
        <v>614</v>
      </c>
      <c r="D31" s="1" t="s">
        <v>615</v>
      </c>
      <c r="E31" s="1" t="s">
        <v>616</v>
      </c>
      <c r="F31" s="1" t="s">
        <v>617</v>
      </c>
      <c r="G31" s="1" t="s">
        <v>618</v>
      </c>
      <c r="H31" s="1" t="s">
        <v>619</v>
      </c>
      <c r="I31" s="1" t="s">
        <v>619</v>
      </c>
      <c r="J31" s="1">
        <v>7020215588</v>
      </c>
      <c r="K31" s="1" t="s">
        <v>134</v>
      </c>
      <c r="L31" s="1" t="s">
        <v>620</v>
      </c>
      <c r="M31" s="1" t="s">
        <v>84</v>
      </c>
      <c r="N31" s="1" t="s">
        <v>106</v>
      </c>
      <c r="O31" s="1" t="s">
        <v>621</v>
      </c>
      <c r="P31" s="1" t="s">
        <v>87</v>
      </c>
      <c r="Q31" s="1">
        <v>948247451715</v>
      </c>
      <c r="R31" s="1" t="s">
        <v>622</v>
      </c>
      <c r="S31" s="1">
        <v>9423132440</v>
      </c>
      <c r="T31" s="1" t="s">
        <v>623</v>
      </c>
      <c r="U31" s="1" t="s">
        <v>624</v>
      </c>
      <c r="V31" s="1">
        <v>9579253442</v>
      </c>
      <c r="W31" s="1" t="s">
        <v>625</v>
      </c>
      <c r="X31" s="1" t="s">
        <v>626</v>
      </c>
      <c r="Y31" s="1" t="s">
        <v>228</v>
      </c>
      <c r="Z31" s="1" t="s">
        <v>114</v>
      </c>
      <c r="AA31" s="1" t="s">
        <v>627</v>
      </c>
      <c r="AB31" s="1" t="s">
        <v>230</v>
      </c>
      <c r="AC31" s="1" t="s">
        <v>114</v>
      </c>
      <c r="AD31" s="1" t="s">
        <v>96</v>
      </c>
      <c r="AE31" s="1" t="s">
        <v>96</v>
      </c>
      <c r="AF31" s="1" t="s">
        <v>628</v>
      </c>
      <c r="AG31" s="1" t="s">
        <v>629</v>
      </c>
      <c r="AH31" s="1" t="s">
        <v>630</v>
      </c>
      <c r="AI31" s="1" t="s">
        <v>503</v>
      </c>
      <c r="AJ31" s="1">
        <v>85</v>
      </c>
      <c r="AK31" s="1"/>
      <c r="AL31" s="1"/>
      <c r="AM31" s="1"/>
      <c r="AN31" s="1"/>
      <c r="AO31" s="1"/>
      <c r="AP31" s="1"/>
      <c r="AQ31" s="1"/>
      <c r="AR31" s="1"/>
      <c r="AS31" s="1" t="s">
        <v>631</v>
      </c>
      <c r="AT31" s="1" t="s">
        <v>632</v>
      </c>
      <c r="AU31" s="1" t="s">
        <v>254</v>
      </c>
      <c r="AV31" s="1" t="s">
        <v>308</v>
      </c>
      <c r="AW31" s="1">
        <v>87</v>
      </c>
      <c r="AX31" s="1"/>
      <c r="AY31" s="1" t="s">
        <v>633</v>
      </c>
      <c r="AZ31" s="1" t="s">
        <v>634</v>
      </c>
      <c r="BA31" s="1" t="s">
        <v>125</v>
      </c>
      <c r="BB31" s="1" t="s">
        <v>285</v>
      </c>
      <c r="BC31" s="1" t="s">
        <v>155</v>
      </c>
      <c r="BD31" s="1" t="s">
        <v>156</v>
      </c>
      <c r="BE31" s="1">
        <v>83.88</v>
      </c>
      <c r="BF31" s="1"/>
      <c r="BG31" s="1"/>
      <c r="BH31" s="1"/>
      <c r="BI31" s="1"/>
      <c r="BJ31" s="1"/>
      <c r="BK31" s="1"/>
      <c r="BL31" s="1"/>
      <c r="BM31" s="1"/>
      <c r="BN31" s="1"/>
      <c r="BO31" s="1" t="s">
        <v>635</v>
      </c>
      <c r="BP31" s="1"/>
      <c r="BQ31" s="1"/>
      <c r="BR31" s="1"/>
      <c r="BS31" s="1"/>
      <c r="BT31" s="1"/>
      <c r="BU31" s="1" t="str">
        <f>HYPERLINK("https://nconnect.nicmar.ac.in/storage/profile/6a847e054d530.png","Download")</f>
        <v>0</v>
      </c>
      <c r="BV31" s="3"/>
      <c r="BW31" s="3"/>
    </row>
    <row r="32" spans="1:75">
      <c r="A32" s="1" t="s">
        <v>75</v>
      </c>
      <c r="B32" s="1" t="s">
        <v>76</v>
      </c>
      <c r="C32" s="1" t="s">
        <v>636</v>
      </c>
      <c r="D32" s="1"/>
      <c r="E32" s="1"/>
      <c r="F32" s="1"/>
      <c r="G32" s="1"/>
      <c r="H32" s="1" t="s">
        <v>637</v>
      </c>
      <c r="I32" s="1" t="s">
        <v>637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96</v>
      </c>
      <c r="AE32" s="1" t="s">
        <v>96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 t="s">
        <v>346</v>
      </c>
      <c r="BV32" s="3"/>
      <c r="BW32" s="3"/>
    </row>
    <row r="33" spans="1:75">
      <c r="A33" s="1" t="s">
        <v>75</v>
      </c>
      <c r="B33" s="1" t="s">
        <v>76</v>
      </c>
      <c r="C33" s="1" t="s">
        <v>638</v>
      </c>
      <c r="D33" s="1" t="s">
        <v>639</v>
      </c>
      <c r="E33" s="1" t="s">
        <v>640</v>
      </c>
      <c r="F33" s="1" t="s">
        <v>641</v>
      </c>
      <c r="G33" s="1" t="s">
        <v>642</v>
      </c>
      <c r="H33" s="1" t="s">
        <v>643</v>
      </c>
      <c r="I33" s="1" t="s">
        <v>644</v>
      </c>
      <c r="J33" s="1">
        <v>8484098225</v>
      </c>
      <c r="K33" s="1" t="s">
        <v>134</v>
      </c>
      <c r="L33" s="1" t="s">
        <v>645</v>
      </c>
      <c r="M33" s="1" t="s">
        <v>84</v>
      </c>
      <c r="N33" s="1" t="s">
        <v>646</v>
      </c>
      <c r="O33" s="1" t="s">
        <v>647</v>
      </c>
      <c r="P33" s="1" t="s">
        <v>138</v>
      </c>
      <c r="Q33" s="1">
        <v>936882671802</v>
      </c>
      <c r="R33" s="1" t="s">
        <v>648</v>
      </c>
      <c r="S33" s="1">
        <v>9960310645</v>
      </c>
      <c r="T33" s="1" t="s">
        <v>649</v>
      </c>
      <c r="U33" s="1" t="s">
        <v>650</v>
      </c>
      <c r="V33" s="1">
        <v>9960310645</v>
      </c>
      <c r="W33" s="1" t="s">
        <v>111</v>
      </c>
      <c r="X33" s="1" t="s">
        <v>651</v>
      </c>
      <c r="Y33" s="1" t="s">
        <v>652</v>
      </c>
      <c r="Z33" s="1" t="s">
        <v>114</v>
      </c>
      <c r="AA33" s="1" t="s">
        <v>651</v>
      </c>
      <c r="AB33" s="1" t="s">
        <v>652</v>
      </c>
      <c r="AC33" s="1" t="s">
        <v>114</v>
      </c>
      <c r="AD33" s="1" t="s">
        <v>96</v>
      </c>
      <c r="AE33" s="1" t="s">
        <v>96</v>
      </c>
      <c r="AF33" s="1" t="s">
        <v>653</v>
      </c>
      <c r="AG33" s="1" t="s">
        <v>654</v>
      </c>
      <c r="AH33" s="1" t="s">
        <v>180</v>
      </c>
      <c r="AI33" s="1" t="s">
        <v>250</v>
      </c>
      <c r="AJ33" s="1">
        <v>84.0</v>
      </c>
      <c r="AK33" s="1"/>
      <c r="AL33" s="1" t="s">
        <v>655</v>
      </c>
      <c r="AM33" s="1" t="s">
        <v>654</v>
      </c>
      <c r="AN33" s="1" t="s">
        <v>179</v>
      </c>
      <c r="AO33" s="1" t="s">
        <v>530</v>
      </c>
      <c r="AP33" s="1" t="s">
        <v>255</v>
      </c>
      <c r="AQ33" s="1">
        <v>87.0</v>
      </c>
      <c r="AR33" s="1"/>
      <c r="AS33" s="1"/>
      <c r="AT33" s="1"/>
      <c r="AU33" s="1"/>
      <c r="AV33" s="1"/>
      <c r="AW33" s="1"/>
      <c r="AX33" s="1"/>
      <c r="AY33" s="1" t="s">
        <v>656</v>
      </c>
      <c r="AZ33" s="1" t="s">
        <v>657</v>
      </c>
      <c r="BA33" s="1" t="s">
        <v>125</v>
      </c>
      <c r="BB33" s="1" t="s">
        <v>285</v>
      </c>
      <c r="BC33" s="1" t="s">
        <v>126</v>
      </c>
      <c r="BD33" s="1" t="s">
        <v>309</v>
      </c>
      <c r="BE33" s="1">
        <v>7.27</v>
      </c>
      <c r="BF33" s="1"/>
      <c r="BG33" s="1"/>
      <c r="BH33" s="1"/>
      <c r="BI33" s="1"/>
      <c r="BJ33" s="1"/>
      <c r="BK33" s="1"/>
      <c r="BL33" s="1"/>
      <c r="BM33" s="1"/>
      <c r="BN33" s="1"/>
      <c r="BO33" s="1" t="s">
        <v>658</v>
      </c>
      <c r="BP33" s="1"/>
      <c r="BQ33" s="1"/>
      <c r="BR33" s="1" t="s">
        <v>659</v>
      </c>
      <c r="BS33" s="1">
        <v>6</v>
      </c>
      <c r="BT33" s="1" t="s">
        <v>660</v>
      </c>
      <c r="BU33" s="1" t="str">
        <f>HYPERLINK("https://nconnect.nicmar.ac.in/storage/profile/6a85e13852258.png","Download")</f>
        <v>0</v>
      </c>
      <c r="BV33" s="3"/>
      <c r="BW33" s="3"/>
    </row>
    <row r="34" spans="1:75">
      <c r="A34" s="1" t="s">
        <v>75</v>
      </c>
      <c r="B34" s="1" t="s">
        <v>76</v>
      </c>
      <c r="C34" s="1" t="s">
        <v>661</v>
      </c>
      <c r="D34" s="1"/>
      <c r="E34" s="1"/>
      <c r="F34" s="1"/>
      <c r="G34" s="1"/>
      <c r="H34" s="1" t="s">
        <v>662</v>
      </c>
      <c r="I34" s="1" t="s">
        <v>662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96</v>
      </c>
      <c r="AE34" s="1" t="s">
        <v>96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 t="s">
        <v>346</v>
      </c>
      <c r="BV34" s="3"/>
      <c r="BW34" s="3"/>
    </row>
    <row r="35" spans="1:75">
      <c r="A35" s="1" t="s">
        <v>75</v>
      </c>
      <c r="B35" s="1" t="s">
        <v>76</v>
      </c>
      <c r="C35" s="1" t="s">
        <v>663</v>
      </c>
      <c r="D35" s="1" t="s">
        <v>664</v>
      </c>
      <c r="E35" s="1" t="s">
        <v>665</v>
      </c>
      <c r="F35" s="1" t="s">
        <v>666</v>
      </c>
      <c r="G35" s="1" t="s">
        <v>667</v>
      </c>
      <c r="H35" s="1" t="s">
        <v>668</v>
      </c>
      <c r="I35" s="1" t="s">
        <v>668</v>
      </c>
      <c r="J35" s="1">
        <v>9766496054</v>
      </c>
      <c r="K35" s="1" t="s">
        <v>82</v>
      </c>
      <c r="L35" s="1" t="s">
        <v>669</v>
      </c>
      <c r="M35" s="1" t="s">
        <v>84</v>
      </c>
      <c r="N35" s="1" t="s">
        <v>670</v>
      </c>
      <c r="O35" s="1" t="s">
        <v>221</v>
      </c>
      <c r="P35" s="1" t="s">
        <v>138</v>
      </c>
      <c r="Q35" s="1">
        <v>232625806206</v>
      </c>
      <c r="R35" s="1" t="s">
        <v>665</v>
      </c>
      <c r="S35" s="1">
        <v>8329181675</v>
      </c>
      <c r="T35" s="1" t="s">
        <v>671</v>
      </c>
      <c r="U35" s="1" t="s">
        <v>672</v>
      </c>
      <c r="V35" s="1">
        <v>8600372522</v>
      </c>
      <c r="W35" s="1" t="s">
        <v>673</v>
      </c>
      <c r="X35" s="1" t="s">
        <v>674</v>
      </c>
      <c r="Y35" s="1" t="s">
        <v>675</v>
      </c>
      <c r="Z35" s="1" t="s">
        <v>114</v>
      </c>
      <c r="AA35" s="1" t="s">
        <v>676</v>
      </c>
      <c r="AB35" s="1" t="s">
        <v>677</v>
      </c>
      <c r="AC35" s="1" t="s">
        <v>114</v>
      </c>
      <c r="AD35" s="1" t="s">
        <v>96</v>
      </c>
      <c r="AE35" s="1" t="s">
        <v>96</v>
      </c>
      <c r="AF35" s="1" t="s">
        <v>678</v>
      </c>
      <c r="AG35" s="1" t="s">
        <v>679</v>
      </c>
      <c r="AH35" s="1" t="s">
        <v>381</v>
      </c>
      <c r="AI35" s="1" t="s">
        <v>680</v>
      </c>
      <c r="AJ35" s="1">
        <v>72.6</v>
      </c>
      <c r="AK35" s="1"/>
      <c r="AL35" s="1" t="s">
        <v>681</v>
      </c>
      <c r="AM35" s="1" t="s">
        <v>682</v>
      </c>
      <c r="AN35" s="1" t="s">
        <v>312</v>
      </c>
      <c r="AO35" s="1" t="s">
        <v>683</v>
      </c>
      <c r="AP35" s="1" t="s">
        <v>684</v>
      </c>
      <c r="AQ35" s="1">
        <v>59.33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 t="s">
        <v>685</v>
      </c>
      <c r="BP35" s="1"/>
      <c r="BQ35" s="1"/>
      <c r="BR35" s="1"/>
      <c r="BS35" s="1"/>
      <c r="BT35" s="1"/>
      <c r="BU35" s="1" t="str">
        <f>HYPERLINK("https://nconnect.nicmar.ac.in/storage/profile/6a85f311d0a2a.png","Download")</f>
        <v>0</v>
      </c>
      <c r="BV35" s="3"/>
      <c r="BW35" s="3"/>
    </row>
    <row r="36" spans="1:75">
      <c r="A36" s="1" t="s">
        <v>75</v>
      </c>
      <c r="B36" s="1" t="s">
        <v>76</v>
      </c>
      <c r="C36" s="1" t="s">
        <v>686</v>
      </c>
      <c r="D36" s="1"/>
      <c r="E36" s="1"/>
      <c r="F36" s="1"/>
      <c r="G36" s="1"/>
      <c r="H36" s="1" t="s">
        <v>687</v>
      </c>
      <c r="I36" s="1" t="s">
        <v>687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96</v>
      </c>
      <c r="AE36" s="1" t="s">
        <v>96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 t="s">
        <v>346</v>
      </c>
      <c r="BV36" s="3"/>
      <c r="BW36" s="3"/>
    </row>
    <row r="37" spans="1:75">
      <c r="A37" s="1" t="s">
        <v>75</v>
      </c>
      <c r="B37" s="1" t="s">
        <v>76</v>
      </c>
      <c r="C37" s="1" t="s">
        <v>688</v>
      </c>
      <c r="D37" s="1"/>
      <c r="E37" s="1"/>
      <c r="F37" s="1"/>
      <c r="G37" s="1"/>
      <c r="H37" s="1" t="s">
        <v>689</v>
      </c>
      <c r="I37" s="1" t="s">
        <v>689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 t="s">
        <v>96</v>
      </c>
      <c r="AE37" s="1" t="s">
        <v>96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 t="s">
        <v>346</v>
      </c>
      <c r="BV37" s="3"/>
      <c r="BW37" s="3"/>
    </row>
    <row r="38" spans="1:75">
      <c r="A38" s="1" t="s">
        <v>75</v>
      </c>
      <c r="B38" s="1" t="s">
        <v>76</v>
      </c>
      <c r="C38" s="1" t="s">
        <v>690</v>
      </c>
      <c r="D38" s="1" t="s">
        <v>691</v>
      </c>
      <c r="E38" s="1" t="s">
        <v>692</v>
      </c>
      <c r="F38" s="1" t="s">
        <v>693</v>
      </c>
      <c r="G38" s="1" t="s">
        <v>694</v>
      </c>
      <c r="H38" s="1" t="s">
        <v>695</v>
      </c>
      <c r="I38" s="1" t="s">
        <v>695</v>
      </c>
      <c r="J38" s="1">
        <v>9284040733</v>
      </c>
      <c r="K38" s="1" t="s">
        <v>82</v>
      </c>
      <c r="L38" s="1" t="s">
        <v>696</v>
      </c>
      <c r="M38" s="1" t="s">
        <v>84</v>
      </c>
      <c r="N38" s="1" t="s">
        <v>697</v>
      </c>
      <c r="O38" s="1" t="s">
        <v>698</v>
      </c>
      <c r="P38" s="1" t="s">
        <v>138</v>
      </c>
      <c r="Q38" s="1">
        <v>634841841546</v>
      </c>
      <c r="R38" s="1" t="s">
        <v>692</v>
      </c>
      <c r="S38" s="1">
        <v>9420676795</v>
      </c>
      <c r="T38" s="1" t="s">
        <v>109</v>
      </c>
      <c r="U38" s="1" t="s">
        <v>699</v>
      </c>
      <c r="V38" s="1">
        <v>7276657165</v>
      </c>
      <c r="W38" s="1" t="s">
        <v>700</v>
      </c>
      <c r="X38" s="1" t="s">
        <v>701</v>
      </c>
      <c r="Y38" s="1" t="s">
        <v>702</v>
      </c>
      <c r="Z38" s="1" t="s">
        <v>114</v>
      </c>
      <c r="AA38" s="1" t="s">
        <v>701</v>
      </c>
      <c r="AB38" s="1" t="s">
        <v>702</v>
      </c>
      <c r="AC38" s="1" t="s">
        <v>114</v>
      </c>
      <c r="AD38" s="1" t="s">
        <v>96</v>
      </c>
      <c r="AE38" s="1" t="s">
        <v>96</v>
      </c>
      <c r="AF38" s="1" t="s">
        <v>703</v>
      </c>
      <c r="AG38" s="1" t="s">
        <v>704</v>
      </c>
      <c r="AH38" s="1" t="s">
        <v>117</v>
      </c>
      <c r="AI38" s="1" t="s">
        <v>278</v>
      </c>
      <c r="AJ38" s="1">
        <v>64.6</v>
      </c>
      <c r="AK38" s="1">
        <v>6.8</v>
      </c>
      <c r="AL38" s="1" t="s">
        <v>705</v>
      </c>
      <c r="AM38" s="1" t="s">
        <v>706</v>
      </c>
      <c r="AN38" s="1" t="s">
        <v>179</v>
      </c>
      <c r="AO38" s="1" t="s">
        <v>175</v>
      </c>
      <c r="AP38" s="1" t="s">
        <v>176</v>
      </c>
      <c r="AQ38" s="1">
        <v>54.92</v>
      </c>
      <c r="AR38" s="1"/>
      <c r="AS38" s="1"/>
      <c r="AT38" s="1"/>
      <c r="AU38" s="1"/>
      <c r="AV38" s="1"/>
      <c r="AW38" s="1"/>
      <c r="AX38" s="1"/>
      <c r="AY38" s="1" t="s">
        <v>707</v>
      </c>
      <c r="AZ38" s="1" t="s">
        <v>708</v>
      </c>
      <c r="BA38" s="1" t="s">
        <v>125</v>
      </c>
      <c r="BB38" s="1" t="s">
        <v>285</v>
      </c>
      <c r="BC38" s="1" t="s">
        <v>121</v>
      </c>
      <c r="BD38" s="1" t="s">
        <v>458</v>
      </c>
      <c r="BE38" s="1">
        <v>68.8</v>
      </c>
      <c r="BF38" s="1">
        <v>7.38</v>
      </c>
      <c r="BG38" s="1"/>
      <c r="BH38" s="1"/>
      <c r="BI38" s="1"/>
      <c r="BJ38" s="1"/>
      <c r="BK38" s="1"/>
      <c r="BL38" s="1"/>
      <c r="BM38" s="1"/>
      <c r="BN38" s="1"/>
      <c r="BO38" s="1" t="s">
        <v>660</v>
      </c>
      <c r="BP38" s="1"/>
      <c r="BQ38" s="1"/>
      <c r="BR38" s="1"/>
      <c r="BS38" s="1"/>
      <c r="BT38" s="1"/>
      <c r="BU38" s="1" t="str">
        <f>HYPERLINK("https://nconnect.nicmar.ac.in/storage/profile/6a897aab3cc00.png","Download")</f>
        <v>0</v>
      </c>
      <c r="BV38" s="3"/>
      <c r="BW38" s="3"/>
    </row>
    <row r="39" spans="1:75">
      <c r="A39" s="1" t="s">
        <v>75</v>
      </c>
      <c r="B39" s="1" t="s">
        <v>76</v>
      </c>
      <c r="C39" s="1" t="s">
        <v>709</v>
      </c>
      <c r="D39" s="1" t="s">
        <v>710</v>
      </c>
      <c r="E39" s="1"/>
      <c r="F39" s="1" t="s">
        <v>711</v>
      </c>
      <c r="G39" s="1" t="s">
        <v>712</v>
      </c>
      <c r="H39" s="1" t="s">
        <v>713</v>
      </c>
      <c r="I39" s="1" t="s">
        <v>713</v>
      </c>
      <c r="J39" s="1">
        <v>8434540908</v>
      </c>
      <c r="K39" s="1" t="s">
        <v>82</v>
      </c>
      <c r="L39" s="1" t="s">
        <v>714</v>
      </c>
      <c r="M39" s="1" t="s">
        <v>84</v>
      </c>
      <c r="N39" s="1" t="s">
        <v>715</v>
      </c>
      <c r="O39" s="1" t="s">
        <v>716</v>
      </c>
      <c r="P39" s="1" t="s">
        <v>108</v>
      </c>
      <c r="Q39" s="1">
        <v>753177456521</v>
      </c>
      <c r="R39" s="1" t="s">
        <v>717</v>
      </c>
      <c r="S39" s="1">
        <v>8789591391</v>
      </c>
      <c r="T39" s="1" t="s">
        <v>718</v>
      </c>
      <c r="U39" s="1" t="s">
        <v>719</v>
      </c>
      <c r="V39" s="1">
        <v>7631384671</v>
      </c>
      <c r="W39" s="1" t="s">
        <v>720</v>
      </c>
      <c r="X39" s="1" t="s">
        <v>721</v>
      </c>
      <c r="Y39" s="1" t="s">
        <v>722</v>
      </c>
      <c r="Z39" s="1" t="s">
        <v>565</v>
      </c>
      <c r="AA39" s="1" t="s">
        <v>723</v>
      </c>
      <c r="AB39" s="1" t="s">
        <v>230</v>
      </c>
      <c r="AC39" s="1" t="s">
        <v>114</v>
      </c>
      <c r="AD39" s="1" t="s">
        <v>96</v>
      </c>
      <c r="AE39" s="1" t="s">
        <v>96</v>
      </c>
      <c r="AF39" s="1" t="s">
        <v>724</v>
      </c>
      <c r="AG39" s="1" t="s">
        <v>725</v>
      </c>
      <c r="AH39" s="1" t="s">
        <v>726</v>
      </c>
      <c r="AI39" s="1" t="s">
        <v>408</v>
      </c>
      <c r="AJ39" s="1">
        <v>53.8</v>
      </c>
      <c r="AK39" s="1"/>
      <c r="AL39" s="1" t="s">
        <v>727</v>
      </c>
      <c r="AM39" s="1" t="s">
        <v>725</v>
      </c>
      <c r="AN39" s="1" t="s">
        <v>253</v>
      </c>
      <c r="AO39" s="1" t="s">
        <v>279</v>
      </c>
      <c r="AP39" s="1" t="s">
        <v>282</v>
      </c>
      <c r="AQ39" s="1">
        <v>79.8</v>
      </c>
      <c r="AR39" s="1"/>
      <c r="AS39" s="1"/>
      <c r="AT39" s="1"/>
      <c r="AU39" s="1"/>
      <c r="AV39" s="1"/>
      <c r="AW39" s="1"/>
      <c r="AX39" s="1"/>
      <c r="AY39" s="1" t="s">
        <v>728</v>
      </c>
      <c r="AZ39" s="1" t="s">
        <v>729</v>
      </c>
      <c r="BA39" s="1" t="s">
        <v>153</v>
      </c>
      <c r="BB39" s="1" t="s">
        <v>730</v>
      </c>
      <c r="BC39" s="1" t="s">
        <v>503</v>
      </c>
      <c r="BD39" s="1" t="s">
        <v>155</v>
      </c>
      <c r="BE39" s="1">
        <v>63.75</v>
      </c>
      <c r="BF39" s="1"/>
      <c r="BG39" s="1"/>
      <c r="BH39" s="1"/>
      <c r="BI39" s="1"/>
      <c r="BJ39" s="1"/>
      <c r="BK39" s="1"/>
      <c r="BL39" s="1"/>
      <c r="BM39" s="1"/>
      <c r="BN39" s="1"/>
      <c r="BO39" s="1" t="s">
        <v>685</v>
      </c>
      <c r="BP39" s="1"/>
      <c r="BQ39" s="1"/>
      <c r="BR39" s="1"/>
      <c r="BS39" s="1"/>
      <c r="BT39" s="1"/>
      <c r="BU39" s="1" t="str">
        <f>HYPERLINK("https://nconnect.nicmar.ac.in/storage/profile/6a85ad2fabfa0.png","Download")</f>
        <v>0</v>
      </c>
      <c r="BV39" s="3"/>
      <c r="BW39" s="3"/>
    </row>
    <row r="40" spans="1:75">
      <c r="A40" s="1" t="s">
        <v>75</v>
      </c>
      <c r="B40" s="1" t="s">
        <v>76</v>
      </c>
      <c r="C40" s="1" t="s">
        <v>731</v>
      </c>
      <c r="D40" s="1" t="s">
        <v>732</v>
      </c>
      <c r="E40" s="1" t="s">
        <v>733</v>
      </c>
      <c r="F40" s="1" t="s">
        <v>734</v>
      </c>
      <c r="G40" s="1" t="s">
        <v>735</v>
      </c>
      <c r="H40" s="1" t="s">
        <v>736</v>
      </c>
      <c r="I40" s="1" t="s">
        <v>737</v>
      </c>
      <c r="J40" s="1">
        <v>7721029777</v>
      </c>
      <c r="K40" s="1" t="s">
        <v>82</v>
      </c>
      <c r="L40" s="1" t="s">
        <v>738</v>
      </c>
      <c r="M40" s="1" t="s">
        <v>84</v>
      </c>
      <c r="N40" s="1" t="s">
        <v>739</v>
      </c>
      <c r="O40" s="1" t="s">
        <v>740</v>
      </c>
      <c r="P40" s="1" t="s">
        <v>87</v>
      </c>
      <c r="Q40" s="1">
        <v>948889461799</v>
      </c>
      <c r="R40" s="1" t="s">
        <v>741</v>
      </c>
      <c r="S40" s="1">
        <v>9503245147</v>
      </c>
      <c r="T40" s="1" t="s">
        <v>742</v>
      </c>
      <c r="U40" s="1" t="s">
        <v>743</v>
      </c>
      <c r="V40" s="1">
        <v>8380075147</v>
      </c>
      <c r="W40" s="1" t="s">
        <v>744</v>
      </c>
      <c r="X40" s="1" t="s">
        <v>745</v>
      </c>
      <c r="Y40" s="1" t="s">
        <v>230</v>
      </c>
      <c r="Z40" s="1" t="s">
        <v>114</v>
      </c>
      <c r="AA40" s="1" t="s">
        <v>745</v>
      </c>
      <c r="AB40" s="1" t="s">
        <v>230</v>
      </c>
      <c r="AC40" s="1" t="s">
        <v>114</v>
      </c>
      <c r="AD40" s="1" t="s">
        <v>96</v>
      </c>
      <c r="AE40" s="1" t="s">
        <v>96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 t="str">
        <f>HYPERLINK("https://nconnect.nicmar.ac.in/storage/profile/6a89977a3ac12.png","Download")</f>
        <v>0</v>
      </c>
      <c r="BV40" s="3"/>
      <c r="BW40" s="3"/>
    </row>
    <row r="41" spans="1:75">
      <c r="A41" s="1" t="s">
        <v>75</v>
      </c>
      <c r="B41" s="1" t="s">
        <v>76</v>
      </c>
      <c r="C41" s="1" t="s">
        <v>746</v>
      </c>
      <c r="D41" s="1" t="s">
        <v>747</v>
      </c>
      <c r="E41" s="1" t="s">
        <v>748</v>
      </c>
      <c r="F41" s="1" t="s">
        <v>749</v>
      </c>
      <c r="G41" s="1" t="s">
        <v>750</v>
      </c>
      <c r="H41" s="1" t="s">
        <v>751</v>
      </c>
      <c r="I41" s="1" t="s">
        <v>751</v>
      </c>
      <c r="J41" s="1">
        <v>9511881957</v>
      </c>
      <c r="K41" s="1" t="s">
        <v>82</v>
      </c>
      <c r="L41" s="1" t="s">
        <v>752</v>
      </c>
      <c r="M41" s="1" t="s">
        <v>84</v>
      </c>
      <c r="N41" s="1" t="s">
        <v>753</v>
      </c>
      <c r="O41" s="1" t="s">
        <v>754</v>
      </c>
      <c r="P41" s="1" t="s">
        <v>138</v>
      </c>
      <c r="Q41" s="1">
        <v>635108664127</v>
      </c>
      <c r="R41" s="1" t="s">
        <v>755</v>
      </c>
      <c r="S41" s="1">
        <v>9422215015</v>
      </c>
      <c r="T41" s="1" t="s">
        <v>756</v>
      </c>
      <c r="U41" s="1" t="s">
        <v>757</v>
      </c>
      <c r="V41" s="1">
        <v>8208443228</v>
      </c>
      <c r="W41" s="1" t="s">
        <v>243</v>
      </c>
      <c r="X41" s="1" t="s">
        <v>758</v>
      </c>
      <c r="Y41" s="1" t="s">
        <v>759</v>
      </c>
      <c r="Z41" s="1" t="s">
        <v>114</v>
      </c>
      <c r="AA41" s="1" t="s">
        <v>758</v>
      </c>
      <c r="AB41" s="1" t="s">
        <v>759</v>
      </c>
      <c r="AC41" s="1" t="s">
        <v>114</v>
      </c>
      <c r="AD41" s="1" t="s">
        <v>96</v>
      </c>
      <c r="AE41" s="1" t="s">
        <v>96</v>
      </c>
      <c r="AF41" s="1" t="s">
        <v>760</v>
      </c>
      <c r="AG41" s="1" t="s">
        <v>761</v>
      </c>
      <c r="AH41" s="1" t="s">
        <v>630</v>
      </c>
      <c r="AI41" s="1" t="s">
        <v>176</v>
      </c>
      <c r="AJ41" s="1">
        <v>72.6</v>
      </c>
      <c r="AK41" s="1">
        <v>7.2</v>
      </c>
      <c r="AL41" s="1" t="s">
        <v>762</v>
      </c>
      <c r="AM41" s="1" t="s">
        <v>761</v>
      </c>
      <c r="AN41" s="1" t="s">
        <v>179</v>
      </c>
      <c r="AO41" s="1" t="s">
        <v>763</v>
      </c>
      <c r="AP41" s="1" t="s">
        <v>148</v>
      </c>
      <c r="AQ41" s="1">
        <v>85.5</v>
      </c>
      <c r="AR41" s="1">
        <v>8.5</v>
      </c>
      <c r="AS41" s="1"/>
      <c r="AT41" s="1"/>
      <c r="AU41" s="1"/>
      <c r="AV41" s="1"/>
      <c r="AW41" s="1"/>
      <c r="AX41" s="1"/>
      <c r="AY41" s="1" t="s">
        <v>764</v>
      </c>
      <c r="AZ41" s="1" t="s">
        <v>765</v>
      </c>
      <c r="BA41" s="1" t="s">
        <v>125</v>
      </c>
      <c r="BB41" s="1" t="s">
        <v>766</v>
      </c>
      <c r="BC41" s="1" t="s">
        <v>181</v>
      </c>
      <c r="BD41" s="1" t="s">
        <v>504</v>
      </c>
      <c r="BE41" s="1">
        <v>76.1</v>
      </c>
      <c r="BF41" s="1">
        <v>7.6</v>
      </c>
      <c r="BG41" s="1"/>
      <c r="BH41" s="1"/>
      <c r="BI41" s="1"/>
      <c r="BJ41" s="1"/>
      <c r="BK41" s="1"/>
      <c r="BL41" s="1"/>
      <c r="BM41" s="1"/>
      <c r="BN41" s="1"/>
      <c r="BO41" s="1" t="s">
        <v>685</v>
      </c>
      <c r="BP41" s="1"/>
      <c r="BQ41" s="1"/>
      <c r="BR41" s="1"/>
      <c r="BS41" s="1"/>
      <c r="BT41" s="1" t="s">
        <v>767</v>
      </c>
      <c r="BU41" s="1" t="str">
        <f>HYPERLINK("https://nconnect.nicmar.ac.in/storage/profile/6a85dc3135d3c.png","Download")</f>
        <v>0</v>
      </c>
      <c r="BV41" s="3"/>
      <c r="BW41" s="3"/>
    </row>
    <row r="42" spans="1:75">
      <c r="A42" s="1" t="s">
        <v>75</v>
      </c>
      <c r="B42" s="1" t="s">
        <v>76</v>
      </c>
      <c r="C42" s="1" t="s">
        <v>768</v>
      </c>
      <c r="D42" s="1" t="s">
        <v>769</v>
      </c>
      <c r="E42" s="1" t="s">
        <v>554</v>
      </c>
      <c r="F42" s="1" t="s">
        <v>554</v>
      </c>
      <c r="G42" s="1" t="s">
        <v>770</v>
      </c>
      <c r="H42" s="1" t="s">
        <v>771</v>
      </c>
      <c r="I42" s="1" t="s">
        <v>771</v>
      </c>
      <c r="J42" s="1">
        <v>7549488629</v>
      </c>
      <c r="K42" s="1" t="s">
        <v>134</v>
      </c>
      <c r="L42" s="1" t="s">
        <v>772</v>
      </c>
      <c r="M42" s="1" t="s">
        <v>84</v>
      </c>
      <c r="N42" s="1" t="s">
        <v>773</v>
      </c>
      <c r="O42" s="1" t="s">
        <v>774</v>
      </c>
      <c r="P42" s="1" t="s">
        <v>138</v>
      </c>
      <c r="Q42" s="1">
        <v>987628257653</v>
      </c>
      <c r="R42" s="1" t="s">
        <v>775</v>
      </c>
      <c r="S42" s="1">
        <v>8405804104</v>
      </c>
      <c r="T42" s="1" t="s">
        <v>776</v>
      </c>
      <c r="U42" s="1" t="s">
        <v>777</v>
      </c>
      <c r="V42" s="1">
        <v>6200625194</v>
      </c>
      <c r="W42" s="1" t="s">
        <v>111</v>
      </c>
      <c r="X42" s="1" t="s">
        <v>778</v>
      </c>
      <c r="Y42" s="1" t="s">
        <v>779</v>
      </c>
      <c r="Z42" s="1" t="s">
        <v>565</v>
      </c>
      <c r="AA42" s="1" t="s">
        <v>778</v>
      </c>
      <c r="AB42" s="1" t="s">
        <v>779</v>
      </c>
      <c r="AC42" s="1" t="s">
        <v>565</v>
      </c>
      <c r="AD42" s="1" t="s">
        <v>96</v>
      </c>
      <c r="AE42" s="1" t="s">
        <v>96</v>
      </c>
      <c r="AF42" s="1" t="s">
        <v>780</v>
      </c>
      <c r="AG42" s="1" t="s">
        <v>781</v>
      </c>
      <c r="AH42" s="1" t="s">
        <v>782</v>
      </c>
      <c r="AI42" s="1" t="s">
        <v>503</v>
      </c>
      <c r="AJ42" s="1">
        <v>71</v>
      </c>
      <c r="AK42" s="1"/>
      <c r="AL42" s="1" t="s">
        <v>780</v>
      </c>
      <c r="AM42" s="1" t="s">
        <v>783</v>
      </c>
      <c r="AN42" s="1" t="s">
        <v>179</v>
      </c>
      <c r="AO42" s="1" t="s">
        <v>313</v>
      </c>
      <c r="AP42" s="1" t="s">
        <v>122</v>
      </c>
      <c r="AQ42" s="1">
        <v>67</v>
      </c>
      <c r="AR42" s="1"/>
      <c r="AS42" s="1"/>
      <c r="AT42" s="1"/>
      <c r="AU42" s="1"/>
      <c r="AV42" s="1"/>
      <c r="AW42" s="1"/>
      <c r="AX42" s="1"/>
      <c r="AY42" s="1" t="s">
        <v>784</v>
      </c>
      <c r="AZ42" s="1" t="s">
        <v>785</v>
      </c>
      <c r="BA42" s="1" t="s">
        <v>413</v>
      </c>
      <c r="BB42" s="1" t="s">
        <v>432</v>
      </c>
      <c r="BC42" s="1" t="s">
        <v>433</v>
      </c>
      <c r="BD42" s="1" t="s">
        <v>684</v>
      </c>
      <c r="BE42" s="1">
        <v>84</v>
      </c>
      <c r="BF42" s="1">
        <v>8.8</v>
      </c>
      <c r="BG42" s="1"/>
      <c r="BH42" s="1"/>
      <c r="BI42" s="1"/>
      <c r="BJ42" s="1"/>
      <c r="BK42" s="1"/>
      <c r="BL42" s="1"/>
      <c r="BM42" s="1"/>
      <c r="BN42" s="1"/>
      <c r="BO42" s="1" t="s">
        <v>786</v>
      </c>
      <c r="BP42" s="1"/>
      <c r="BQ42" s="1"/>
      <c r="BR42" s="1"/>
      <c r="BS42" s="1"/>
      <c r="BT42" s="1"/>
      <c r="BU42" s="1" t="str">
        <f>HYPERLINK("https://nconnect.nicmar.ac.in/storage/profile/6a85f4288df48.png","Download")</f>
        <v>0</v>
      </c>
      <c r="BV42" s="3"/>
      <c r="BW42" s="3"/>
    </row>
    <row r="43" spans="1:75">
      <c r="A43" s="1" t="s">
        <v>75</v>
      </c>
      <c r="B43" s="1" t="s">
        <v>76</v>
      </c>
      <c r="C43" s="1" t="s">
        <v>787</v>
      </c>
      <c r="D43" s="1"/>
      <c r="E43" s="1"/>
      <c r="F43" s="1"/>
      <c r="G43" s="1"/>
      <c r="H43" s="1" t="s">
        <v>788</v>
      </c>
      <c r="I43" s="1" t="s">
        <v>788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 t="s">
        <v>96</v>
      </c>
      <c r="AE43" s="1" t="s">
        <v>96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 t="s">
        <v>346</v>
      </c>
      <c r="BV43" s="3"/>
      <c r="BW43" s="3"/>
    </row>
    <row r="44" spans="1:75">
      <c r="A44" s="1" t="s">
        <v>75</v>
      </c>
      <c r="B44" s="1" t="s">
        <v>76</v>
      </c>
      <c r="C44" s="1" t="s">
        <v>789</v>
      </c>
      <c r="D44" s="1" t="s">
        <v>790</v>
      </c>
      <c r="E44" s="1"/>
      <c r="F44" s="1" t="s">
        <v>791</v>
      </c>
      <c r="G44" s="1" t="s">
        <v>792</v>
      </c>
      <c r="H44" s="1" t="s">
        <v>793</v>
      </c>
      <c r="I44" s="1" t="s">
        <v>793</v>
      </c>
      <c r="J44" s="1">
        <v>8400830441</v>
      </c>
      <c r="K44" s="1" t="s">
        <v>134</v>
      </c>
      <c r="L44" s="1" t="s">
        <v>794</v>
      </c>
      <c r="M44" s="1" t="s">
        <v>84</v>
      </c>
      <c r="N44" s="1" t="s">
        <v>795</v>
      </c>
      <c r="O44" s="1" t="s">
        <v>796</v>
      </c>
      <c r="P44" s="1" t="s">
        <v>108</v>
      </c>
      <c r="Q44" s="1">
        <v>809536393548</v>
      </c>
      <c r="R44" s="1" t="s">
        <v>797</v>
      </c>
      <c r="S44" s="1">
        <v>7394929305</v>
      </c>
      <c r="T44" s="1" t="s">
        <v>798</v>
      </c>
      <c r="U44" s="1" t="s">
        <v>799</v>
      </c>
      <c r="V44" s="1">
        <v>9519134373</v>
      </c>
      <c r="W44" s="1" t="s">
        <v>328</v>
      </c>
      <c r="X44" s="1" t="s">
        <v>800</v>
      </c>
      <c r="Y44" s="1" t="s">
        <v>801</v>
      </c>
      <c r="Z44" s="1" t="s">
        <v>331</v>
      </c>
      <c r="AA44" s="1" t="s">
        <v>800</v>
      </c>
      <c r="AB44" s="1" t="s">
        <v>801</v>
      </c>
      <c r="AC44" s="1" t="s">
        <v>331</v>
      </c>
      <c r="AD44" s="1" t="s">
        <v>96</v>
      </c>
      <c r="AE44" s="1" t="s">
        <v>96</v>
      </c>
      <c r="AF44" s="1" t="s">
        <v>802</v>
      </c>
      <c r="AG44" s="1" t="s">
        <v>803</v>
      </c>
      <c r="AH44" s="1" t="s">
        <v>334</v>
      </c>
      <c r="AI44" s="1" t="s">
        <v>148</v>
      </c>
      <c r="AJ44" s="1">
        <v>70</v>
      </c>
      <c r="AK44" s="1"/>
      <c r="AL44" s="1" t="s">
        <v>804</v>
      </c>
      <c r="AM44" s="1" t="s">
        <v>803</v>
      </c>
      <c r="AN44" s="1" t="s">
        <v>179</v>
      </c>
      <c r="AO44" s="1" t="s">
        <v>255</v>
      </c>
      <c r="AP44" s="1" t="s">
        <v>150</v>
      </c>
      <c r="AQ44" s="1">
        <v>66</v>
      </c>
      <c r="AR44" s="1"/>
      <c r="AS44" s="1"/>
      <c r="AT44" s="1"/>
      <c r="AU44" s="1"/>
      <c r="AV44" s="1"/>
      <c r="AW44" s="1"/>
      <c r="AX44" s="1"/>
      <c r="AY44" s="1" t="s">
        <v>805</v>
      </c>
      <c r="AZ44" s="1" t="s">
        <v>806</v>
      </c>
      <c r="BA44" s="1" t="s">
        <v>807</v>
      </c>
      <c r="BB44" s="1" t="s">
        <v>808</v>
      </c>
      <c r="BC44" s="1" t="s">
        <v>809</v>
      </c>
      <c r="BD44" s="1" t="s">
        <v>684</v>
      </c>
      <c r="BE44" s="1">
        <v>80</v>
      </c>
      <c r="BF44" s="1"/>
      <c r="BG44" s="1"/>
      <c r="BH44" s="1"/>
      <c r="BI44" s="1"/>
      <c r="BJ44" s="1"/>
      <c r="BK44" s="1"/>
      <c r="BL44" s="1"/>
      <c r="BM44" s="1"/>
      <c r="BN44" s="1"/>
      <c r="BO44" s="1" t="s">
        <v>810</v>
      </c>
      <c r="BP44" s="1"/>
      <c r="BQ44" s="1"/>
      <c r="BR44" s="1" t="s">
        <v>811</v>
      </c>
      <c r="BS44" s="1">
        <v>12</v>
      </c>
      <c r="BT44" s="1"/>
      <c r="BU44" s="1" t="str">
        <f>HYPERLINK("https://nconnect.nicmar.ac.in/storage/profile/6a84a9c49df5a.png","Download")</f>
        <v>0</v>
      </c>
      <c r="BV44" s="3"/>
      <c r="BW44" s="3"/>
    </row>
    <row r="45" spans="1:75">
      <c r="A45" s="1" t="s">
        <v>75</v>
      </c>
      <c r="B45" s="1" t="s">
        <v>76</v>
      </c>
      <c r="C45" s="1" t="s">
        <v>812</v>
      </c>
      <c r="D45" s="1" t="s">
        <v>813</v>
      </c>
      <c r="E45" s="1" t="s">
        <v>814</v>
      </c>
      <c r="F45" s="1" t="s">
        <v>815</v>
      </c>
      <c r="G45" s="1" t="s">
        <v>816</v>
      </c>
      <c r="H45" s="1" t="s">
        <v>817</v>
      </c>
      <c r="I45" s="1" t="s">
        <v>817</v>
      </c>
      <c r="J45" s="1">
        <v>9823229144</v>
      </c>
      <c r="K45" s="1" t="s">
        <v>134</v>
      </c>
      <c r="L45" s="1" t="s">
        <v>818</v>
      </c>
      <c r="M45" s="1" t="s">
        <v>84</v>
      </c>
      <c r="N45" s="1" t="s">
        <v>819</v>
      </c>
      <c r="O45" s="1" t="s">
        <v>820</v>
      </c>
      <c r="P45" s="1" t="s">
        <v>138</v>
      </c>
      <c r="Q45" s="1">
        <v>267109474651</v>
      </c>
      <c r="R45" s="1" t="s">
        <v>821</v>
      </c>
      <c r="S45" s="1">
        <v>9823226022</v>
      </c>
      <c r="T45" s="1" t="s">
        <v>822</v>
      </c>
      <c r="U45" s="1" t="s">
        <v>823</v>
      </c>
      <c r="V45" s="1">
        <v>8308443255</v>
      </c>
      <c r="W45" s="1" t="s">
        <v>824</v>
      </c>
      <c r="X45" s="1" t="s">
        <v>825</v>
      </c>
      <c r="Y45" s="1" t="s">
        <v>677</v>
      </c>
      <c r="Z45" s="1" t="s">
        <v>114</v>
      </c>
      <c r="AA45" s="1" t="s">
        <v>825</v>
      </c>
      <c r="AB45" s="1" t="s">
        <v>677</v>
      </c>
      <c r="AC45" s="1" t="s">
        <v>114</v>
      </c>
      <c r="AD45" s="1" t="s">
        <v>96</v>
      </c>
      <c r="AE45" s="1" t="s">
        <v>96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 t="s">
        <v>826</v>
      </c>
      <c r="BS45" s="1">
        <v>8</v>
      </c>
      <c r="BT45" s="1"/>
      <c r="BU45" s="1" t="str">
        <f>HYPERLINK("https://nconnect.nicmar.ac.in/storage/profile/6a8598398b427.png","Download")</f>
        <v>0</v>
      </c>
      <c r="BV45" s="3"/>
      <c r="BW45" s="3"/>
    </row>
    <row r="46" spans="1:75">
      <c r="A46" s="1" t="s">
        <v>75</v>
      </c>
      <c r="B46" s="1" t="s">
        <v>76</v>
      </c>
      <c r="C46" s="1" t="s">
        <v>827</v>
      </c>
      <c r="D46" s="1" t="s">
        <v>828</v>
      </c>
      <c r="E46" s="1" t="s">
        <v>829</v>
      </c>
      <c r="F46" s="1" t="s">
        <v>830</v>
      </c>
      <c r="G46" s="1" t="s">
        <v>831</v>
      </c>
      <c r="H46" s="1" t="s">
        <v>832</v>
      </c>
      <c r="I46" s="1" t="s">
        <v>832</v>
      </c>
      <c r="J46" s="1">
        <v>9552853813</v>
      </c>
      <c r="K46" s="1" t="s">
        <v>134</v>
      </c>
      <c r="L46" s="1" t="s">
        <v>833</v>
      </c>
      <c r="M46" s="1" t="s">
        <v>84</v>
      </c>
      <c r="N46" s="1" t="s">
        <v>834</v>
      </c>
      <c r="O46" s="1" t="s">
        <v>835</v>
      </c>
      <c r="P46" s="1" t="s">
        <v>138</v>
      </c>
      <c r="Q46" s="1">
        <v>328322990962</v>
      </c>
      <c r="R46" s="1" t="s">
        <v>836</v>
      </c>
      <c r="S46" s="1">
        <v>9422191822</v>
      </c>
      <c r="T46" s="1" t="s">
        <v>425</v>
      </c>
      <c r="U46" s="1" t="s">
        <v>837</v>
      </c>
      <c r="V46" s="1">
        <v>8999982217</v>
      </c>
      <c r="W46" s="1" t="s">
        <v>425</v>
      </c>
      <c r="X46" s="1" t="s">
        <v>838</v>
      </c>
      <c r="Y46" s="1" t="s">
        <v>839</v>
      </c>
      <c r="Z46" s="1" t="s">
        <v>114</v>
      </c>
      <c r="AA46" s="1" t="s">
        <v>838</v>
      </c>
      <c r="AB46" s="1" t="s">
        <v>839</v>
      </c>
      <c r="AC46" s="1" t="s">
        <v>114</v>
      </c>
      <c r="AD46" s="1" t="s">
        <v>96</v>
      </c>
      <c r="AE46" s="1" t="s">
        <v>96</v>
      </c>
      <c r="AF46" s="1" t="s">
        <v>840</v>
      </c>
      <c r="AG46" s="1" t="s">
        <v>841</v>
      </c>
      <c r="AH46" s="1" t="s">
        <v>842</v>
      </c>
      <c r="AI46" s="1" t="s">
        <v>176</v>
      </c>
      <c r="AJ46" s="1">
        <v>72</v>
      </c>
      <c r="AK46" s="1">
        <v>7.8</v>
      </c>
      <c r="AL46" s="1" t="s">
        <v>843</v>
      </c>
      <c r="AM46" s="1" t="s">
        <v>844</v>
      </c>
      <c r="AN46" s="1" t="s">
        <v>312</v>
      </c>
      <c r="AO46" s="1" t="s">
        <v>180</v>
      </c>
      <c r="AP46" s="1" t="s">
        <v>181</v>
      </c>
      <c r="AQ46" s="1">
        <v>93.0</v>
      </c>
      <c r="AR46" s="1">
        <v>9.79</v>
      </c>
      <c r="AS46" s="1"/>
      <c r="AT46" s="1"/>
      <c r="AU46" s="1"/>
      <c r="AV46" s="1"/>
      <c r="AW46" s="1"/>
      <c r="AX46" s="1"/>
      <c r="AY46" s="1" t="s">
        <v>845</v>
      </c>
      <c r="AZ46" s="1" t="s">
        <v>846</v>
      </c>
      <c r="BA46" s="1" t="s">
        <v>125</v>
      </c>
      <c r="BB46" s="1" t="s">
        <v>210</v>
      </c>
      <c r="BC46" s="1" t="s">
        <v>127</v>
      </c>
      <c r="BD46" s="1" t="s">
        <v>684</v>
      </c>
      <c r="BE46" s="1">
        <v>67.3</v>
      </c>
      <c r="BF46" s="1">
        <v>6.73</v>
      </c>
      <c r="BG46" s="1"/>
      <c r="BH46" s="1"/>
      <c r="BI46" s="1"/>
      <c r="BJ46" s="1"/>
      <c r="BK46" s="1"/>
      <c r="BL46" s="1"/>
      <c r="BM46" s="1"/>
      <c r="BN46" s="1"/>
      <c r="BO46" s="1" t="s">
        <v>847</v>
      </c>
      <c r="BP46" s="1"/>
      <c r="BQ46" s="1"/>
      <c r="BR46" s="1" t="s">
        <v>848</v>
      </c>
      <c r="BS46" s="1">
        <v>29</v>
      </c>
      <c r="BT46" s="1" t="s">
        <v>849</v>
      </c>
      <c r="BU46" s="1" t="str">
        <f>HYPERLINK("https://nconnect.nicmar.ac.in/storage/profile/6a848923c8031.png","Download")</f>
        <v>0</v>
      </c>
      <c r="BV46" s="3"/>
      <c r="BW46" s="3"/>
    </row>
    <row r="47" spans="1:75">
      <c r="A47" s="1" t="s">
        <v>75</v>
      </c>
      <c r="B47" s="1" t="s">
        <v>76</v>
      </c>
      <c r="C47" s="1" t="s">
        <v>850</v>
      </c>
      <c r="D47" s="1"/>
      <c r="E47" s="1"/>
      <c r="F47" s="1"/>
      <c r="G47" s="1"/>
      <c r="H47" s="1" t="s">
        <v>851</v>
      </c>
      <c r="I47" s="1" t="s">
        <v>851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 t="s">
        <v>96</v>
      </c>
      <c r="AE47" s="1" t="s">
        <v>96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 t="s">
        <v>346</v>
      </c>
      <c r="BV47" s="3"/>
      <c r="BW47" s="3"/>
    </row>
    <row r="48" spans="1:75">
      <c r="A48" s="1" t="s">
        <v>75</v>
      </c>
      <c r="B48" s="1" t="s">
        <v>76</v>
      </c>
      <c r="C48" s="1" t="s">
        <v>852</v>
      </c>
      <c r="D48" s="1" t="s">
        <v>853</v>
      </c>
      <c r="E48" s="1" t="s">
        <v>665</v>
      </c>
      <c r="F48" s="1" t="s">
        <v>854</v>
      </c>
      <c r="G48" s="1" t="s">
        <v>855</v>
      </c>
      <c r="H48" s="1" t="s">
        <v>856</v>
      </c>
      <c r="I48" s="1" t="s">
        <v>856</v>
      </c>
      <c r="J48" s="1">
        <v>7666565660</v>
      </c>
      <c r="K48" s="1" t="s">
        <v>82</v>
      </c>
      <c r="L48" s="1" t="s">
        <v>857</v>
      </c>
      <c r="M48" s="1" t="s">
        <v>84</v>
      </c>
      <c r="N48" s="1" t="s">
        <v>858</v>
      </c>
      <c r="O48" s="1" t="s">
        <v>859</v>
      </c>
      <c r="P48" s="1" t="s">
        <v>108</v>
      </c>
      <c r="Q48" s="1">
        <v>960180955820</v>
      </c>
      <c r="R48" s="1" t="s">
        <v>860</v>
      </c>
      <c r="S48" s="1">
        <v>9422275797</v>
      </c>
      <c r="T48" s="1" t="s">
        <v>861</v>
      </c>
      <c r="U48" s="1" t="s">
        <v>862</v>
      </c>
      <c r="V48" s="1">
        <v>9422275797</v>
      </c>
      <c r="W48" s="1" t="s">
        <v>111</v>
      </c>
      <c r="X48" s="1" t="s">
        <v>863</v>
      </c>
      <c r="Y48" s="1" t="s">
        <v>675</v>
      </c>
      <c r="Z48" s="1" t="s">
        <v>114</v>
      </c>
      <c r="AA48" s="1" t="s">
        <v>863</v>
      </c>
      <c r="AB48" s="1" t="s">
        <v>675</v>
      </c>
      <c r="AC48" s="1" t="s">
        <v>114</v>
      </c>
      <c r="AD48" s="1" t="s">
        <v>96</v>
      </c>
      <c r="AE48" s="1" t="s">
        <v>96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 t="str">
        <f>HYPERLINK("https://nconnect.nicmar.ac.in/storage/profile/6a85d11a28dee.png","Download")</f>
        <v>0</v>
      </c>
      <c r="BV48" s="3"/>
      <c r="BW48" s="3"/>
    </row>
    <row r="49" spans="1:75">
      <c r="A49" s="1" t="s">
        <v>75</v>
      </c>
      <c r="B49" s="1" t="s">
        <v>76</v>
      </c>
      <c r="C49" s="1" t="s">
        <v>864</v>
      </c>
      <c r="D49" s="1" t="s">
        <v>865</v>
      </c>
      <c r="E49" s="1" t="s">
        <v>866</v>
      </c>
      <c r="F49" s="1" t="s">
        <v>867</v>
      </c>
      <c r="G49" s="1" t="s">
        <v>868</v>
      </c>
      <c r="H49" s="1" t="s">
        <v>869</v>
      </c>
      <c r="I49" s="1" t="s">
        <v>869</v>
      </c>
      <c r="J49" s="1">
        <v>8208367657</v>
      </c>
      <c r="K49" s="1" t="s">
        <v>82</v>
      </c>
      <c r="L49" s="1" t="s">
        <v>870</v>
      </c>
      <c r="M49" s="1" t="s">
        <v>84</v>
      </c>
      <c r="N49" s="1" t="s">
        <v>871</v>
      </c>
      <c r="O49" s="1" t="s">
        <v>872</v>
      </c>
      <c r="P49" s="1" t="s">
        <v>87</v>
      </c>
      <c r="Q49" s="1">
        <v>612937605103</v>
      </c>
      <c r="R49" s="1" t="s">
        <v>873</v>
      </c>
      <c r="S49" s="1">
        <v>8588985505</v>
      </c>
      <c r="T49" s="1" t="s">
        <v>874</v>
      </c>
      <c r="U49" s="1" t="s">
        <v>875</v>
      </c>
      <c r="V49" s="1">
        <v>9503194686</v>
      </c>
      <c r="W49" s="1" t="s">
        <v>402</v>
      </c>
      <c r="X49" s="1" t="s">
        <v>876</v>
      </c>
      <c r="Y49" s="1" t="s">
        <v>230</v>
      </c>
      <c r="Z49" s="1" t="s">
        <v>114</v>
      </c>
      <c r="AA49" s="1" t="s">
        <v>876</v>
      </c>
      <c r="AB49" s="1" t="s">
        <v>230</v>
      </c>
      <c r="AC49" s="1" t="s">
        <v>114</v>
      </c>
      <c r="AD49" s="1" t="s">
        <v>96</v>
      </c>
      <c r="AE49" s="1" t="s">
        <v>96</v>
      </c>
      <c r="AF49" s="1" t="s">
        <v>877</v>
      </c>
      <c r="AG49" s="1" t="s">
        <v>878</v>
      </c>
      <c r="AH49" s="1" t="s">
        <v>147</v>
      </c>
      <c r="AI49" s="1" t="s">
        <v>122</v>
      </c>
      <c r="AJ49" s="1">
        <v>75</v>
      </c>
      <c r="AK49" s="1"/>
      <c r="AL49" s="1" t="s">
        <v>879</v>
      </c>
      <c r="AM49" s="1" t="s">
        <v>880</v>
      </c>
      <c r="AN49" s="1" t="s">
        <v>179</v>
      </c>
      <c r="AO49" s="1" t="s">
        <v>503</v>
      </c>
      <c r="AP49" s="1" t="s">
        <v>122</v>
      </c>
      <c r="AQ49" s="1">
        <v>60</v>
      </c>
      <c r="AR49" s="1"/>
      <c r="AS49" s="1"/>
      <c r="AT49" s="1"/>
      <c r="AU49" s="1"/>
      <c r="AV49" s="1"/>
      <c r="AW49" s="1"/>
      <c r="AX49" s="1"/>
      <c r="AY49" s="1" t="s">
        <v>881</v>
      </c>
      <c r="AZ49" s="1" t="s">
        <v>882</v>
      </c>
      <c r="BA49" s="1" t="s">
        <v>413</v>
      </c>
      <c r="BB49" s="1" t="s">
        <v>432</v>
      </c>
      <c r="BC49" s="1" t="s">
        <v>883</v>
      </c>
      <c r="BD49" s="1" t="s">
        <v>156</v>
      </c>
      <c r="BE49" s="1">
        <v>80</v>
      </c>
      <c r="BF49" s="1">
        <v>8.57</v>
      </c>
      <c r="BG49" s="1"/>
      <c r="BH49" s="1"/>
      <c r="BI49" s="1"/>
      <c r="BJ49" s="1"/>
      <c r="BK49" s="1"/>
      <c r="BL49" s="1"/>
      <c r="BM49" s="1"/>
      <c r="BN49" s="1"/>
      <c r="BO49" s="1" t="s">
        <v>884</v>
      </c>
      <c r="BP49" s="1" t="s">
        <v>885</v>
      </c>
      <c r="BQ49" s="1" t="s">
        <v>886</v>
      </c>
      <c r="BR49" s="1"/>
      <c r="BS49" s="1"/>
      <c r="BT49" s="1"/>
      <c r="BU49" s="1" t="str">
        <f>HYPERLINK("https://nconnect.nicmar.ac.in/storage/profile/6a855db5e6787.png","Download")</f>
        <v>0</v>
      </c>
      <c r="BV49" s="3"/>
      <c r="BW49" s="3"/>
    </row>
    <row r="50" spans="1:75">
      <c r="A50" s="1" t="s">
        <v>75</v>
      </c>
      <c r="B50" s="1" t="s">
        <v>76</v>
      </c>
      <c r="C50" s="1" t="s">
        <v>887</v>
      </c>
      <c r="D50" s="1" t="s">
        <v>888</v>
      </c>
      <c r="E50" s="1" t="s">
        <v>889</v>
      </c>
      <c r="F50" s="1" t="s">
        <v>890</v>
      </c>
      <c r="G50" s="1" t="s">
        <v>891</v>
      </c>
      <c r="H50" s="1" t="s">
        <v>892</v>
      </c>
      <c r="I50" s="1" t="s">
        <v>892</v>
      </c>
      <c r="J50" s="1">
        <v>9637184722</v>
      </c>
      <c r="K50" s="1" t="s">
        <v>82</v>
      </c>
      <c r="L50" s="1" t="s">
        <v>893</v>
      </c>
      <c r="M50" s="1" t="s">
        <v>84</v>
      </c>
      <c r="N50" s="1" t="s">
        <v>894</v>
      </c>
      <c r="O50" s="1" t="s">
        <v>895</v>
      </c>
      <c r="P50" s="1" t="s">
        <v>222</v>
      </c>
      <c r="Q50" s="1">
        <v>776382568040</v>
      </c>
      <c r="R50" s="1" t="s">
        <v>896</v>
      </c>
      <c r="S50" s="1">
        <v>8275051401</v>
      </c>
      <c r="T50" s="1" t="s">
        <v>897</v>
      </c>
      <c r="U50" s="1" t="s">
        <v>898</v>
      </c>
      <c r="V50" s="1">
        <v>9404046003</v>
      </c>
      <c r="W50" s="1" t="s">
        <v>169</v>
      </c>
      <c r="X50" s="1" t="s">
        <v>899</v>
      </c>
      <c r="Y50" s="1" t="s">
        <v>759</v>
      </c>
      <c r="Z50" s="1" t="s">
        <v>114</v>
      </c>
      <c r="AA50" s="1" t="s">
        <v>900</v>
      </c>
      <c r="AB50" s="1" t="s">
        <v>230</v>
      </c>
      <c r="AC50" s="1" t="s">
        <v>114</v>
      </c>
      <c r="AD50" s="1" t="s">
        <v>96</v>
      </c>
      <c r="AE50" s="1" t="s">
        <v>96</v>
      </c>
      <c r="AF50" s="1" t="s">
        <v>901</v>
      </c>
      <c r="AG50" s="1" t="s">
        <v>902</v>
      </c>
      <c r="AH50" s="1" t="s">
        <v>117</v>
      </c>
      <c r="AI50" s="1" t="s">
        <v>903</v>
      </c>
      <c r="AJ50" s="1">
        <v>69.4</v>
      </c>
      <c r="AK50" s="1">
        <v>7.6</v>
      </c>
      <c r="AL50" s="1" t="s">
        <v>904</v>
      </c>
      <c r="AM50" s="1" t="s">
        <v>905</v>
      </c>
      <c r="AN50" s="1" t="s">
        <v>253</v>
      </c>
      <c r="AO50" s="1" t="s">
        <v>906</v>
      </c>
      <c r="AP50" s="1" t="s">
        <v>782</v>
      </c>
      <c r="AQ50" s="1">
        <v>51.08</v>
      </c>
      <c r="AR50" s="1"/>
      <c r="AS50" s="1"/>
      <c r="AT50" s="1"/>
      <c r="AU50" s="1"/>
      <c r="AV50" s="1"/>
      <c r="AW50" s="1"/>
      <c r="AX50" s="1"/>
      <c r="AY50" s="1" t="s">
        <v>907</v>
      </c>
      <c r="AZ50" s="1" t="s">
        <v>908</v>
      </c>
      <c r="BA50" s="1" t="s">
        <v>258</v>
      </c>
      <c r="BB50" s="1" t="s">
        <v>730</v>
      </c>
      <c r="BC50" s="1" t="s">
        <v>121</v>
      </c>
      <c r="BD50" s="1" t="s">
        <v>336</v>
      </c>
      <c r="BE50" s="1">
        <v>76.69</v>
      </c>
      <c r="BF50" s="1">
        <v>8.1</v>
      </c>
      <c r="BG50" s="1"/>
      <c r="BH50" s="1"/>
      <c r="BI50" s="1"/>
      <c r="BJ50" s="1"/>
      <c r="BK50" s="1"/>
      <c r="BL50" s="1"/>
      <c r="BM50" s="1"/>
      <c r="BN50" s="1"/>
      <c r="BO50" s="1" t="s">
        <v>909</v>
      </c>
      <c r="BP50" s="1" t="s">
        <v>910</v>
      </c>
      <c r="BQ50" s="1" t="s">
        <v>911</v>
      </c>
      <c r="BR50" s="1"/>
      <c r="BS50" s="1"/>
      <c r="BT50" s="1"/>
      <c r="BU50" s="1" t="str">
        <f>HYPERLINK("https://nconnect.nicmar.ac.in/storage/profile/6a8684d9d6055.png","Download")</f>
        <v>0</v>
      </c>
      <c r="BV50" s="3"/>
      <c r="BW50" s="3"/>
    </row>
    <row r="51" spans="1:75">
      <c r="A51" s="1" t="s">
        <v>75</v>
      </c>
      <c r="B51" s="1" t="s">
        <v>76</v>
      </c>
      <c r="C51" s="1" t="s">
        <v>912</v>
      </c>
      <c r="D51" s="1" t="s">
        <v>867</v>
      </c>
      <c r="E51" s="1" t="s">
        <v>913</v>
      </c>
      <c r="F51" s="1" t="s">
        <v>914</v>
      </c>
      <c r="G51" s="1" t="s">
        <v>915</v>
      </c>
      <c r="H51" s="1" t="s">
        <v>916</v>
      </c>
      <c r="I51" s="1" t="s">
        <v>917</v>
      </c>
      <c r="J51" s="1">
        <v>9766604030</v>
      </c>
      <c r="K51" s="1" t="s">
        <v>82</v>
      </c>
      <c r="L51" s="1" t="s">
        <v>918</v>
      </c>
      <c r="M51" s="1" t="s">
        <v>84</v>
      </c>
      <c r="N51" s="1" t="s">
        <v>919</v>
      </c>
      <c r="O51" s="1" t="s">
        <v>920</v>
      </c>
      <c r="P51" s="1" t="s">
        <v>108</v>
      </c>
      <c r="Q51" s="1">
        <v>482484228832</v>
      </c>
      <c r="R51" s="1" t="s">
        <v>921</v>
      </c>
      <c r="S51" s="1">
        <v>9096061411</v>
      </c>
      <c r="T51" s="1" t="s">
        <v>922</v>
      </c>
      <c r="U51" s="1" t="s">
        <v>923</v>
      </c>
      <c r="V51" s="1">
        <v>9657232866</v>
      </c>
      <c r="W51" s="1" t="s">
        <v>111</v>
      </c>
      <c r="X51" s="1" t="s">
        <v>924</v>
      </c>
      <c r="Y51" s="1" t="s">
        <v>230</v>
      </c>
      <c r="Z51" s="1" t="s">
        <v>114</v>
      </c>
      <c r="AA51" s="1" t="s">
        <v>925</v>
      </c>
      <c r="AB51" s="1" t="s">
        <v>230</v>
      </c>
      <c r="AC51" s="1" t="s">
        <v>114</v>
      </c>
      <c r="AD51" s="1" t="s">
        <v>96</v>
      </c>
      <c r="AE51" s="1" t="s">
        <v>96</v>
      </c>
      <c r="AF51" s="1" t="s">
        <v>926</v>
      </c>
      <c r="AG51" s="1" t="s">
        <v>927</v>
      </c>
      <c r="AH51" s="1" t="s">
        <v>928</v>
      </c>
      <c r="AI51" s="1" t="s">
        <v>726</v>
      </c>
      <c r="AJ51" s="1">
        <v>87.2</v>
      </c>
      <c r="AK51" s="1"/>
      <c r="AL51" s="1" t="s">
        <v>929</v>
      </c>
      <c r="AM51" s="1" t="s">
        <v>927</v>
      </c>
      <c r="AN51" s="1" t="s">
        <v>179</v>
      </c>
      <c r="AO51" s="1" t="s">
        <v>279</v>
      </c>
      <c r="AP51" s="1" t="s">
        <v>930</v>
      </c>
      <c r="AQ51" s="1">
        <v>74.46</v>
      </c>
      <c r="AR51" s="1"/>
      <c r="AS51" s="1"/>
      <c r="AT51" s="1"/>
      <c r="AU51" s="1"/>
      <c r="AV51" s="1"/>
      <c r="AW51" s="1"/>
      <c r="AX51" s="1"/>
      <c r="AY51" s="1" t="s">
        <v>931</v>
      </c>
      <c r="AZ51" s="1" t="s">
        <v>932</v>
      </c>
      <c r="BA51" s="1" t="s">
        <v>125</v>
      </c>
      <c r="BB51" s="1" t="s">
        <v>119</v>
      </c>
      <c r="BC51" s="1" t="s">
        <v>121</v>
      </c>
      <c r="BD51" s="1" t="s">
        <v>155</v>
      </c>
      <c r="BE51" s="1">
        <v>71.1</v>
      </c>
      <c r="BF51" s="1">
        <v>7.94</v>
      </c>
      <c r="BG51" s="1"/>
      <c r="BH51" s="1"/>
      <c r="BI51" s="1"/>
      <c r="BJ51" s="1"/>
      <c r="BK51" s="1"/>
      <c r="BL51" s="1"/>
      <c r="BM51" s="1"/>
      <c r="BN51" s="1"/>
      <c r="BO51" s="1" t="s">
        <v>933</v>
      </c>
      <c r="BP51" s="1" t="s">
        <v>934</v>
      </c>
      <c r="BQ51" s="1" t="s">
        <v>533</v>
      </c>
      <c r="BR51" s="1" t="s">
        <v>935</v>
      </c>
      <c r="BS51" s="1">
        <v>37</v>
      </c>
      <c r="BT51" s="1" t="s">
        <v>936</v>
      </c>
      <c r="BU51" s="1" t="str">
        <f>HYPERLINK("https://nconnect.nicmar.ac.in/storage/profile/6a85d2db75cbd.png","Download")</f>
        <v>0</v>
      </c>
      <c r="BV51" s="3"/>
      <c r="BW51" s="3"/>
    </row>
    <row r="52" spans="1:75">
      <c r="A52" s="1" t="s">
        <v>75</v>
      </c>
      <c r="B52" s="1" t="s">
        <v>76</v>
      </c>
      <c r="C52" s="1" t="s">
        <v>937</v>
      </c>
      <c r="D52" s="1"/>
      <c r="E52" s="1"/>
      <c r="F52" s="1"/>
      <c r="G52" s="1"/>
      <c r="H52" s="1" t="s">
        <v>938</v>
      </c>
      <c r="I52" s="1" t="s">
        <v>938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 t="s">
        <v>96</v>
      </c>
      <c r="AE52" s="1" t="s">
        <v>96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 t="s">
        <v>346</v>
      </c>
      <c r="BV52" s="3"/>
      <c r="BW52" s="3"/>
    </row>
    <row r="53" spans="1:75">
      <c r="A53" s="1" t="s">
        <v>75</v>
      </c>
      <c r="B53" s="1" t="s">
        <v>76</v>
      </c>
      <c r="C53" s="1" t="s">
        <v>939</v>
      </c>
      <c r="D53" s="1" t="s">
        <v>940</v>
      </c>
      <c r="E53" s="1" t="s">
        <v>941</v>
      </c>
      <c r="F53" s="1" t="s">
        <v>942</v>
      </c>
      <c r="G53" s="1" t="s">
        <v>943</v>
      </c>
      <c r="H53" s="1" t="s">
        <v>944</v>
      </c>
      <c r="I53" s="1" t="s">
        <v>944</v>
      </c>
      <c r="J53" s="1">
        <v>9545464779</v>
      </c>
      <c r="K53" s="1" t="s">
        <v>82</v>
      </c>
      <c r="L53" s="1" t="s">
        <v>945</v>
      </c>
      <c r="M53" s="1" t="s">
        <v>84</v>
      </c>
      <c r="N53" s="1" t="s">
        <v>946</v>
      </c>
      <c r="O53" s="1" t="s">
        <v>947</v>
      </c>
      <c r="P53" s="1" t="s">
        <v>222</v>
      </c>
      <c r="Q53" s="1">
        <v>670785786736</v>
      </c>
      <c r="R53" s="1" t="s">
        <v>948</v>
      </c>
      <c r="S53" s="1">
        <v>9763612042</v>
      </c>
      <c r="T53" s="1" t="s">
        <v>949</v>
      </c>
      <c r="U53" s="1" t="s">
        <v>950</v>
      </c>
      <c r="V53" s="1">
        <v>9673752842</v>
      </c>
      <c r="W53" s="1" t="s">
        <v>951</v>
      </c>
      <c r="X53" s="1" t="s">
        <v>952</v>
      </c>
      <c r="Y53" s="1" t="s">
        <v>305</v>
      </c>
      <c r="Z53" s="1" t="s">
        <v>114</v>
      </c>
      <c r="AA53" s="1" t="s">
        <v>952</v>
      </c>
      <c r="AB53" s="1" t="s">
        <v>305</v>
      </c>
      <c r="AC53" s="1" t="s">
        <v>114</v>
      </c>
      <c r="AD53" s="1" t="s">
        <v>96</v>
      </c>
      <c r="AE53" s="1" t="s">
        <v>96</v>
      </c>
      <c r="AF53" s="1" t="s">
        <v>953</v>
      </c>
      <c r="AG53" s="1" t="s">
        <v>954</v>
      </c>
      <c r="AH53" s="1" t="s">
        <v>782</v>
      </c>
      <c r="AI53" s="1" t="s">
        <v>250</v>
      </c>
      <c r="AJ53" s="1">
        <v>81.4</v>
      </c>
      <c r="AK53" s="1"/>
      <c r="AL53" s="1" t="s">
        <v>955</v>
      </c>
      <c r="AM53" s="1" t="s">
        <v>954</v>
      </c>
      <c r="AN53" s="1" t="s">
        <v>207</v>
      </c>
      <c r="AO53" s="1" t="s">
        <v>313</v>
      </c>
      <c r="AP53" s="1" t="s">
        <v>255</v>
      </c>
      <c r="AQ53" s="1">
        <v>66</v>
      </c>
      <c r="AR53" s="1"/>
      <c r="AS53" s="1"/>
      <c r="AT53" s="1"/>
      <c r="AU53" s="1"/>
      <c r="AV53" s="1"/>
      <c r="AW53" s="1"/>
      <c r="AX53" s="1"/>
      <c r="AY53" s="1" t="s">
        <v>956</v>
      </c>
      <c r="AZ53" s="1" t="s">
        <v>957</v>
      </c>
      <c r="BA53" s="1" t="s">
        <v>258</v>
      </c>
      <c r="BB53" s="1" t="s">
        <v>210</v>
      </c>
      <c r="BC53" s="1" t="s">
        <v>433</v>
      </c>
      <c r="BD53" s="1" t="s">
        <v>127</v>
      </c>
      <c r="BE53" s="1">
        <v>72.11</v>
      </c>
      <c r="BF53" s="1">
        <v>7.62</v>
      </c>
      <c r="BG53" s="1"/>
      <c r="BH53" s="1"/>
      <c r="BI53" s="1"/>
      <c r="BJ53" s="1"/>
      <c r="BK53" s="1"/>
      <c r="BL53" s="1"/>
      <c r="BM53" s="1"/>
      <c r="BN53" s="1"/>
      <c r="BO53" s="1" t="s">
        <v>958</v>
      </c>
      <c r="BP53" s="1"/>
      <c r="BQ53" s="1"/>
      <c r="BR53" s="1" t="s">
        <v>959</v>
      </c>
      <c r="BS53" s="1">
        <v>8</v>
      </c>
      <c r="BT53" s="1"/>
      <c r="BU53" s="1" t="str">
        <f>HYPERLINK("https://nconnect.nicmar.ac.in/storage/profile/6a85eb706742c.png","Download")</f>
        <v>0</v>
      </c>
      <c r="BV53" s="3"/>
      <c r="BW53" s="3"/>
    </row>
    <row r="54" spans="1:75">
      <c r="A54" s="1" t="s">
        <v>75</v>
      </c>
      <c r="B54" s="1" t="s">
        <v>76</v>
      </c>
      <c r="C54" s="1" t="s">
        <v>960</v>
      </c>
      <c r="D54" s="1" t="s">
        <v>961</v>
      </c>
      <c r="E54" s="1" t="s">
        <v>962</v>
      </c>
      <c r="F54" s="1" t="s">
        <v>963</v>
      </c>
      <c r="G54" s="1" t="s">
        <v>964</v>
      </c>
      <c r="H54" s="1" t="s">
        <v>965</v>
      </c>
      <c r="I54" s="1" t="s">
        <v>965</v>
      </c>
      <c r="J54" s="1">
        <v>6398804775</v>
      </c>
      <c r="K54" s="1" t="s">
        <v>82</v>
      </c>
      <c r="L54" s="1" t="s">
        <v>966</v>
      </c>
      <c r="M54" s="1" t="s">
        <v>84</v>
      </c>
      <c r="N54" s="1" t="s">
        <v>967</v>
      </c>
      <c r="O54" s="1" t="s">
        <v>968</v>
      </c>
      <c r="P54" s="1" t="s">
        <v>138</v>
      </c>
      <c r="Q54" s="1">
        <v>790066814510</v>
      </c>
      <c r="R54" s="1" t="s">
        <v>969</v>
      </c>
      <c r="S54" s="1">
        <v>7024853985</v>
      </c>
      <c r="T54" s="1" t="s">
        <v>970</v>
      </c>
      <c r="U54" s="1" t="s">
        <v>971</v>
      </c>
      <c r="V54" s="1">
        <v>9131098459</v>
      </c>
      <c r="W54" s="1" t="s">
        <v>142</v>
      </c>
      <c r="X54" s="1" t="s">
        <v>972</v>
      </c>
      <c r="Y54" s="1" t="s">
        <v>973</v>
      </c>
      <c r="Z54" s="1" t="s">
        <v>551</v>
      </c>
      <c r="AA54" s="1" t="s">
        <v>972</v>
      </c>
      <c r="AB54" s="1" t="s">
        <v>973</v>
      </c>
      <c r="AC54" s="1" t="s">
        <v>551</v>
      </c>
      <c r="AD54" s="1" t="s">
        <v>96</v>
      </c>
      <c r="AE54" s="1" t="s">
        <v>96</v>
      </c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 t="str">
        <f>HYPERLINK("https://nconnect.nicmar.ac.in/storage/profile/6a85cf77d7e7d.png","Download")</f>
        <v>0</v>
      </c>
      <c r="BV54" s="3"/>
      <c r="BW54" s="3"/>
    </row>
    <row r="55" spans="1:75">
      <c r="A55" s="1" t="s">
        <v>75</v>
      </c>
      <c r="B55" s="1" t="s">
        <v>76</v>
      </c>
      <c r="C55" s="1" t="s">
        <v>974</v>
      </c>
      <c r="D55" s="1" t="s">
        <v>975</v>
      </c>
      <c r="E55" s="1" t="s">
        <v>976</v>
      </c>
      <c r="F55" s="1" t="s">
        <v>977</v>
      </c>
      <c r="G55" s="1" t="s">
        <v>978</v>
      </c>
      <c r="H55" s="1" t="s">
        <v>979</v>
      </c>
      <c r="I55" s="1" t="s">
        <v>979</v>
      </c>
      <c r="J55" s="1">
        <v>9924902501</v>
      </c>
      <c r="K55" s="1" t="s">
        <v>82</v>
      </c>
      <c r="L55" s="1" t="s">
        <v>980</v>
      </c>
      <c r="M55" s="1" t="s">
        <v>84</v>
      </c>
      <c r="N55" s="1" t="s">
        <v>981</v>
      </c>
      <c r="O55" s="1" t="s">
        <v>982</v>
      </c>
      <c r="P55" s="1" t="s">
        <v>138</v>
      </c>
      <c r="Q55" s="1">
        <v>386014394538</v>
      </c>
      <c r="R55" s="1" t="s">
        <v>983</v>
      </c>
      <c r="S55" s="1">
        <v>9824258861</v>
      </c>
      <c r="T55" s="1" t="s">
        <v>984</v>
      </c>
      <c r="U55" s="1" t="s">
        <v>985</v>
      </c>
      <c r="V55" s="1">
        <v>9664525787</v>
      </c>
      <c r="W55" s="1" t="s">
        <v>111</v>
      </c>
      <c r="X55" s="1" t="s">
        <v>986</v>
      </c>
      <c r="Y55" s="1" t="s">
        <v>987</v>
      </c>
      <c r="Z55" s="1" t="s">
        <v>405</v>
      </c>
      <c r="AA55" s="1" t="s">
        <v>986</v>
      </c>
      <c r="AB55" s="1" t="s">
        <v>987</v>
      </c>
      <c r="AC55" s="1" t="s">
        <v>405</v>
      </c>
      <c r="AD55" s="1" t="s">
        <v>96</v>
      </c>
      <c r="AE55" s="1" t="s">
        <v>96</v>
      </c>
      <c r="AF55" s="1" t="s">
        <v>988</v>
      </c>
      <c r="AG55" s="1" t="s">
        <v>989</v>
      </c>
      <c r="AH55" s="1" t="s">
        <v>147</v>
      </c>
      <c r="AI55" s="1" t="s">
        <v>411</v>
      </c>
      <c r="AJ55" s="1">
        <v>80</v>
      </c>
      <c r="AK55" s="1"/>
      <c r="AL55" s="1" t="s">
        <v>990</v>
      </c>
      <c r="AM55" s="1" t="s">
        <v>989</v>
      </c>
      <c r="AN55" s="1" t="s">
        <v>253</v>
      </c>
      <c r="AO55" s="1" t="s">
        <v>126</v>
      </c>
      <c r="AP55" s="1" t="s">
        <v>337</v>
      </c>
      <c r="AQ55" s="1">
        <v>70</v>
      </c>
      <c r="AR55" s="1"/>
      <c r="AS55" s="1"/>
      <c r="AT55" s="1"/>
      <c r="AU55" s="1"/>
      <c r="AV55" s="1"/>
      <c r="AW55" s="1"/>
      <c r="AX55" s="1"/>
      <c r="AY55" s="1" t="s">
        <v>991</v>
      </c>
      <c r="AZ55" s="1" t="s">
        <v>992</v>
      </c>
      <c r="BA55" s="1" t="s">
        <v>258</v>
      </c>
      <c r="BB55" s="1" t="s">
        <v>993</v>
      </c>
      <c r="BC55" s="1" t="s">
        <v>308</v>
      </c>
      <c r="BD55" s="1" t="s">
        <v>156</v>
      </c>
      <c r="BE55" s="1">
        <v>78.67</v>
      </c>
      <c r="BF55" s="1"/>
      <c r="BG55" s="1"/>
      <c r="BH55" s="1"/>
      <c r="BI55" s="1"/>
      <c r="BJ55" s="1"/>
      <c r="BK55" s="1"/>
      <c r="BL55" s="1"/>
      <c r="BM55" s="1"/>
      <c r="BN55" s="1"/>
      <c r="BO55" s="1" t="s">
        <v>994</v>
      </c>
      <c r="BP55" s="1"/>
      <c r="BQ55" s="1"/>
      <c r="BR55" s="1"/>
      <c r="BS55" s="1"/>
      <c r="BT55" s="1" t="s">
        <v>995</v>
      </c>
      <c r="BU55" s="1" t="str">
        <f>HYPERLINK("https://nconnect.nicmar.ac.in/storage/profile/6a859a3a095bb.png","Download")</f>
        <v>0</v>
      </c>
      <c r="BV55" s="3"/>
      <c r="BW55" s="3"/>
    </row>
    <row r="56" spans="1:75">
      <c r="A56" s="1" t="s">
        <v>75</v>
      </c>
      <c r="B56" s="1" t="s">
        <v>76</v>
      </c>
      <c r="C56" s="1" t="s">
        <v>996</v>
      </c>
      <c r="D56" s="1"/>
      <c r="E56" s="1"/>
      <c r="F56" s="1"/>
      <c r="G56" s="1"/>
      <c r="H56" s="1" t="s">
        <v>997</v>
      </c>
      <c r="I56" s="1" t="s">
        <v>997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 t="s">
        <v>96</v>
      </c>
      <c r="AE56" s="1" t="s">
        <v>96</v>
      </c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 t="s">
        <v>346</v>
      </c>
      <c r="BV56" s="3"/>
      <c r="BW56" s="3"/>
    </row>
    <row r="57" spans="1:75">
      <c r="A57" s="1" t="s">
        <v>75</v>
      </c>
      <c r="B57" s="1" t="s">
        <v>76</v>
      </c>
      <c r="C57" s="1" t="s">
        <v>998</v>
      </c>
      <c r="D57" s="1"/>
      <c r="E57" s="1"/>
      <c r="F57" s="1"/>
      <c r="G57" s="1"/>
      <c r="H57" s="1" t="s">
        <v>999</v>
      </c>
      <c r="I57" s="1" t="s">
        <v>999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 t="s">
        <v>96</v>
      </c>
      <c r="AE57" s="1" t="s">
        <v>96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 t="s">
        <v>346</v>
      </c>
      <c r="BV57" s="3"/>
      <c r="BW57" s="3"/>
    </row>
    <row r="58" spans="1:75">
      <c r="A58" s="1" t="s">
        <v>75</v>
      </c>
      <c r="B58" s="1" t="s">
        <v>76</v>
      </c>
      <c r="C58" s="1" t="s">
        <v>1000</v>
      </c>
      <c r="D58" s="1"/>
      <c r="E58" s="1"/>
      <c r="F58" s="1"/>
      <c r="G58" s="1"/>
      <c r="H58" s="1" t="s">
        <v>1001</v>
      </c>
      <c r="I58" s="1" t="s">
        <v>1001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 t="s">
        <v>96</v>
      </c>
      <c r="AE58" s="1" t="s">
        <v>96</v>
      </c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 t="s">
        <v>346</v>
      </c>
      <c r="BV58" s="3"/>
      <c r="BW58" s="3"/>
    </row>
    <row r="59" spans="1:75">
      <c r="A59" s="1" t="s">
        <v>75</v>
      </c>
      <c r="B59" s="1" t="s">
        <v>76</v>
      </c>
      <c r="C59" s="1" t="s">
        <v>1002</v>
      </c>
      <c r="D59" s="1"/>
      <c r="E59" s="1"/>
      <c r="F59" s="1"/>
      <c r="G59" s="1"/>
      <c r="H59" s="1" t="s">
        <v>1003</v>
      </c>
      <c r="I59" s="1" t="s">
        <v>1003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 t="s">
        <v>96</v>
      </c>
      <c r="AE59" s="1" t="s">
        <v>96</v>
      </c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 t="s">
        <v>346</v>
      </c>
      <c r="BV59" s="3"/>
      <c r="BW59" s="3"/>
    </row>
    <row r="60" spans="1:75">
      <c r="A60" s="1" t="s">
        <v>75</v>
      </c>
      <c r="B60" s="1" t="s">
        <v>76</v>
      </c>
      <c r="C60" s="1" t="s">
        <v>1004</v>
      </c>
      <c r="D60" s="1"/>
      <c r="E60" s="1"/>
      <c r="F60" s="1"/>
      <c r="G60" s="1"/>
      <c r="H60" s="1" t="s">
        <v>1005</v>
      </c>
      <c r="I60" s="1" t="s">
        <v>1005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 t="s">
        <v>96</v>
      </c>
      <c r="AE60" s="1" t="s">
        <v>96</v>
      </c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 t="s">
        <v>346</v>
      </c>
      <c r="BV60" s="3"/>
      <c r="BW60" s="3"/>
    </row>
    <row r="61" spans="1:75">
      <c r="A61" s="1" t="s">
        <v>75</v>
      </c>
      <c r="B61" s="1" t="s">
        <v>76</v>
      </c>
      <c r="C61" s="1" t="s">
        <v>1006</v>
      </c>
      <c r="D61" s="1" t="s">
        <v>692</v>
      </c>
      <c r="E61" s="1" t="s">
        <v>1007</v>
      </c>
      <c r="F61" s="1" t="s">
        <v>1008</v>
      </c>
      <c r="G61" s="1" t="s">
        <v>1009</v>
      </c>
      <c r="H61" s="1" t="s">
        <v>1010</v>
      </c>
      <c r="I61" s="1" t="s">
        <v>1011</v>
      </c>
      <c r="J61" s="1">
        <v>9834859513</v>
      </c>
      <c r="K61" s="1" t="s">
        <v>82</v>
      </c>
      <c r="L61" s="1" t="s">
        <v>1012</v>
      </c>
      <c r="M61" s="1" t="s">
        <v>84</v>
      </c>
      <c r="N61" s="1" t="s">
        <v>697</v>
      </c>
      <c r="O61" s="1" t="s">
        <v>1013</v>
      </c>
      <c r="P61" s="1" t="s">
        <v>87</v>
      </c>
      <c r="Q61" s="1">
        <v>670201671862</v>
      </c>
      <c r="R61" s="1" t="s">
        <v>1014</v>
      </c>
      <c r="S61" s="1">
        <v>8275560135</v>
      </c>
      <c r="T61" s="1" t="s">
        <v>1015</v>
      </c>
      <c r="U61" s="1" t="s">
        <v>1016</v>
      </c>
      <c r="V61" s="1">
        <v>9172998311</v>
      </c>
      <c r="W61" s="1" t="s">
        <v>1017</v>
      </c>
      <c r="X61" s="1" t="s">
        <v>1018</v>
      </c>
      <c r="Y61" s="1" t="s">
        <v>1019</v>
      </c>
      <c r="Z61" s="1" t="s">
        <v>114</v>
      </c>
      <c r="AA61" s="1" t="s">
        <v>1018</v>
      </c>
      <c r="AB61" s="1" t="s">
        <v>1019</v>
      </c>
      <c r="AC61" s="1" t="s">
        <v>114</v>
      </c>
      <c r="AD61" s="1" t="s">
        <v>96</v>
      </c>
      <c r="AE61" s="1" t="s">
        <v>96</v>
      </c>
      <c r="AF61" s="1" t="s">
        <v>1020</v>
      </c>
      <c r="AG61" s="1" t="s">
        <v>1021</v>
      </c>
      <c r="AH61" s="1" t="s">
        <v>180</v>
      </c>
      <c r="AI61" s="1" t="s">
        <v>250</v>
      </c>
      <c r="AJ61" s="1">
        <v>54.4</v>
      </c>
      <c r="AK61" s="1"/>
      <c r="AL61" s="1" t="s">
        <v>1022</v>
      </c>
      <c r="AM61" s="1" t="s">
        <v>1021</v>
      </c>
      <c r="AN61" s="1" t="s">
        <v>149</v>
      </c>
      <c r="AO61" s="1" t="s">
        <v>530</v>
      </c>
      <c r="AP61" s="1" t="s">
        <v>255</v>
      </c>
      <c r="AQ61" s="1">
        <v>55.55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 t="s">
        <v>1023</v>
      </c>
      <c r="BP61" s="1"/>
      <c r="BQ61" s="1"/>
      <c r="BR61" s="1"/>
      <c r="BS61" s="1"/>
      <c r="BT61" s="1"/>
      <c r="BU61" s="1" t="str">
        <f>HYPERLINK("https://nconnect.nicmar.ac.in/storage/profile/6aa3f6b624d9f.png","Download")</f>
        <v>0</v>
      </c>
      <c r="BV61" s="3"/>
      <c r="BW61" s="3"/>
    </row>
    <row r="62" spans="1:75">
      <c r="A62" s="1" t="s">
        <v>75</v>
      </c>
      <c r="B62" s="1" t="s">
        <v>76</v>
      </c>
      <c r="C62" s="1" t="s">
        <v>1024</v>
      </c>
      <c r="D62" s="1" t="s">
        <v>1025</v>
      </c>
      <c r="E62" s="1" t="s">
        <v>1026</v>
      </c>
      <c r="F62" s="1" t="s">
        <v>1027</v>
      </c>
      <c r="G62" s="1" t="s">
        <v>1028</v>
      </c>
      <c r="H62" s="1" t="s">
        <v>1029</v>
      </c>
      <c r="I62" s="1" t="s">
        <v>1029</v>
      </c>
      <c r="J62" s="1">
        <v>9324917244</v>
      </c>
      <c r="K62" s="1" t="s">
        <v>82</v>
      </c>
      <c r="L62" s="1" t="s">
        <v>1030</v>
      </c>
      <c r="M62" s="1" t="s">
        <v>84</v>
      </c>
      <c r="N62" s="1" t="s">
        <v>1031</v>
      </c>
      <c r="O62" s="1" t="s">
        <v>1032</v>
      </c>
      <c r="P62" s="1" t="s">
        <v>222</v>
      </c>
      <c r="Q62" s="1">
        <v>559955082947</v>
      </c>
      <c r="R62" s="1" t="s">
        <v>1033</v>
      </c>
      <c r="S62" s="1">
        <v>9322817623</v>
      </c>
      <c r="T62" s="1" t="s">
        <v>1034</v>
      </c>
      <c r="U62" s="1" t="s">
        <v>1035</v>
      </c>
      <c r="V62" s="1">
        <v>9022320325</v>
      </c>
      <c r="W62" s="1" t="s">
        <v>273</v>
      </c>
      <c r="X62" s="1" t="s">
        <v>1036</v>
      </c>
      <c r="Y62" s="1" t="s">
        <v>359</v>
      </c>
      <c r="Z62" s="1" t="s">
        <v>114</v>
      </c>
      <c r="AA62" s="1"/>
      <c r="AB62" s="1" t="s">
        <v>359</v>
      </c>
      <c r="AC62" s="1" t="s">
        <v>114</v>
      </c>
      <c r="AD62" s="1" t="s">
        <v>96</v>
      </c>
      <c r="AE62" s="1" t="s">
        <v>96</v>
      </c>
      <c r="AF62" s="1" t="s">
        <v>1037</v>
      </c>
      <c r="AG62" s="1" t="s">
        <v>116</v>
      </c>
      <c r="AH62" s="1" t="s">
        <v>175</v>
      </c>
      <c r="AI62" s="1" t="s">
        <v>782</v>
      </c>
      <c r="AJ62" s="1">
        <v>81.4</v>
      </c>
      <c r="AK62" s="1">
        <v>8.57</v>
      </c>
      <c r="AL62" s="1"/>
      <c r="AM62" s="1"/>
      <c r="AN62" s="1"/>
      <c r="AO62" s="1"/>
      <c r="AP62" s="1"/>
      <c r="AQ62" s="1"/>
      <c r="AR62" s="1"/>
      <c r="AS62" s="1" t="s">
        <v>1038</v>
      </c>
      <c r="AT62" s="1" t="s">
        <v>1039</v>
      </c>
      <c r="AU62" s="1" t="s">
        <v>763</v>
      </c>
      <c r="AV62" s="1" t="s">
        <v>433</v>
      </c>
      <c r="AW62" s="1">
        <v>82.3</v>
      </c>
      <c r="AX62" s="1">
        <v>8.66</v>
      </c>
      <c r="AY62" s="1" t="s">
        <v>1040</v>
      </c>
      <c r="AZ62" s="1" t="s">
        <v>1041</v>
      </c>
      <c r="BA62" s="1" t="s">
        <v>413</v>
      </c>
      <c r="BB62" s="1" t="s">
        <v>119</v>
      </c>
      <c r="BC62" s="1" t="s">
        <v>433</v>
      </c>
      <c r="BD62" s="1" t="s">
        <v>261</v>
      </c>
      <c r="BE62" s="1">
        <v>61.36</v>
      </c>
      <c r="BF62" s="1">
        <v>6.88</v>
      </c>
      <c r="BG62" s="1"/>
      <c r="BH62" s="1"/>
      <c r="BI62" s="1"/>
      <c r="BJ62" s="1"/>
      <c r="BK62" s="1"/>
      <c r="BL62" s="1"/>
      <c r="BM62" s="1"/>
      <c r="BN62" s="1"/>
      <c r="BO62" s="1" t="s">
        <v>96</v>
      </c>
      <c r="BP62" s="1"/>
      <c r="BQ62" s="1"/>
      <c r="BR62" s="1"/>
      <c r="BS62" s="1"/>
      <c r="BT62" s="1"/>
      <c r="BU62" s="1" t="str">
        <f>HYPERLINK("https://nconnect.nicmar.ac.in/storage/profile/6a859e5557b53.png","Download")</f>
        <v>0</v>
      </c>
      <c r="BV62" s="3"/>
      <c r="BW62" s="3"/>
    </row>
    <row r="63" spans="1:75">
      <c r="A63" s="1" t="s">
        <v>75</v>
      </c>
      <c r="B63" s="1" t="s">
        <v>76</v>
      </c>
      <c r="C63" s="1" t="s">
        <v>1042</v>
      </c>
      <c r="D63" s="1" t="s">
        <v>1043</v>
      </c>
      <c r="E63" s="1" t="s">
        <v>1044</v>
      </c>
      <c r="F63" s="1" t="s">
        <v>1045</v>
      </c>
      <c r="G63" s="1" t="s">
        <v>1046</v>
      </c>
      <c r="H63" s="1" t="s">
        <v>1047</v>
      </c>
      <c r="I63" s="1" t="s">
        <v>1047</v>
      </c>
      <c r="J63" s="1">
        <v>7990372456</v>
      </c>
      <c r="K63" s="1" t="s">
        <v>82</v>
      </c>
      <c r="L63" s="1" t="s">
        <v>1048</v>
      </c>
      <c r="M63" s="1" t="s">
        <v>84</v>
      </c>
      <c r="N63" s="1" t="s">
        <v>1049</v>
      </c>
      <c r="O63" s="1" t="s">
        <v>1050</v>
      </c>
      <c r="P63" s="1" t="s">
        <v>1051</v>
      </c>
      <c r="Q63" s="1">
        <v>231637202190</v>
      </c>
      <c r="R63" s="1" t="s">
        <v>1052</v>
      </c>
      <c r="S63" s="1">
        <v>9824183010</v>
      </c>
      <c r="T63" s="1" t="s">
        <v>1053</v>
      </c>
      <c r="U63" s="1" t="s">
        <v>1054</v>
      </c>
      <c r="V63" s="1">
        <v>9924641009</v>
      </c>
      <c r="W63" s="1" t="s">
        <v>142</v>
      </c>
      <c r="X63" s="1" t="s">
        <v>1055</v>
      </c>
      <c r="Y63" s="1" t="s">
        <v>1056</v>
      </c>
      <c r="Z63" s="1" t="s">
        <v>405</v>
      </c>
      <c r="AA63" s="1" t="s">
        <v>1055</v>
      </c>
      <c r="AB63" s="1" t="s">
        <v>1056</v>
      </c>
      <c r="AC63" s="1" t="s">
        <v>405</v>
      </c>
      <c r="AD63" s="1" t="s">
        <v>96</v>
      </c>
      <c r="AE63" s="1" t="s">
        <v>96</v>
      </c>
      <c r="AF63" s="1" t="s">
        <v>1057</v>
      </c>
      <c r="AG63" s="1" t="s">
        <v>1058</v>
      </c>
      <c r="AH63" s="1" t="s">
        <v>175</v>
      </c>
      <c r="AI63" s="1" t="s">
        <v>118</v>
      </c>
      <c r="AJ63" s="1">
        <v>86.5</v>
      </c>
      <c r="AK63" s="1"/>
      <c r="AL63" s="1" t="s">
        <v>1057</v>
      </c>
      <c r="AM63" s="1" t="s">
        <v>1058</v>
      </c>
      <c r="AN63" s="1" t="s">
        <v>179</v>
      </c>
      <c r="AO63" s="1" t="s">
        <v>147</v>
      </c>
      <c r="AP63" s="1" t="s">
        <v>411</v>
      </c>
      <c r="AQ63" s="1">
        <v>88</v>
      </c>
      <c r="AR63" s="1"/>
      <c r="AS63" s="1"/>
      <c r="AT63" s="1"/>
      <c r="AU63" s="1"/>
      <c r="AV63" s="1"/>
      <c r="AW63" s="1"/>
      <c r="AX63" s="1"/>
      <c r="AY63" s="1" t="s">
        <v>1059</v>
      </c>
      <c r="AZ63" s="1" t="s">
        <v>1060</v>
      </c>
      <c r="BA63" s="1" t="s">
        <v>413</v>
      </c>
      <c r="BB63" s="1" t="s">
        <v>766</v>
      </c>
      <c r="BC63" s="1" t="s">
        <v>181</v>
      </c>
      <c r="BD63" s="1" t="s">
        <v>186</v>
      </c>
      <c r="BE63" s="1">
        <v>73.8</v>
      </c>
      <c r="BF63" s="1">
        <v>7.88</v>
      </c>
      <c r="BG63" s="1"/>
      <c r="BH63" s="1"/>
      <c r="BI63" s="1"/>
      <c r="BJ63" s="1"/>
      <c r="BK63" s="1"/>
      <c r="BL63" s="1"/>
      <c r="BM63" s="1"/>
      <c r="BN63" s="1"/>
      <c r="BO63" s="1" t="s">
        <v>1061</v>
      </c>
      <c r="BP63" s="1"/>
      <c r="BQ63" s="1"/>
      <c r="BR63" s="1" t="s">
        <v>1062</v>
      </c>
      <c r="BS63" s="1">
        <v>12</v>
      </c>
      <c r="BT63" s="1"/>
      <c r="BU63" s="1" t="str">
        <f>HYPERLINK("https://nconnect.nicmar.ac.in/storage/profile/6a85bd200653e.png","Download")</f>
        <v>0</v>
      </c>
      <c r="BV63" s="3"/>
      <c r="BW63" s="3"/>
    </row>
    <row r="64" spans="1:75">
      <c r="A64" s="1" t="s">
        <v>75</v>
      </c>
      <c r="B64" s="1" t="s">
        <v>76</v>
      </c>
      <c r="C64" s="1" t="s">
        <v>1063</v>
      </c>
      <c r="D64" s="1"/>
      <c r="E64" s="1"/>
      <c r="F64" s="1"/>
      <c r="G64" s="1"/>
      <c r="H64" s="1" t="s">
        <v>1064</v>
      </c>
      <c r="I64" s="1" t="s">
        <v>1064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 t="s">
        <v>96</v>
      </c>
      <c r="AE64" s="1" t="s">
        <v>96</v>
      </c>
      <c r="AF64" s="1" t="s">
        <v>1065</v>
      </c>
      <c r="AG64" s="1" t="s">
        <v>1066</v>
      </c>
      <c r="AH64" s="1" t="s">
        <v>1067</v>
      </c>
      <c r="AI64" s="1" t="s">
        <v>334</v>
      </c>
      <c r="AJ64" s="1">
        <v>77</v>
      </c>
      <c r="AK64" s="1"/>
      <c r="AL64" s="1" t="s">
        <v>1068</v>
      </c>
      <c r="AM64" s="1" t="s">
        <v>1069</v>
      </c>
      <c r="AN64" s="1" t="s">
        <v>149</v>
      </c>
      <c r="AO64" s="1" t="s">
        <v>147</v>
      </c>
      <c r="AP64" s="1" t="s">
        <v>255</v>
      </c>
      <c r="AQ64" s="1">
        <v>62</v>
      </c>
      <c r="AR64" s="1"/>
      <c r="AS64" s="1"/>
      <c r="AT64" s="1"/>
      <c r="AU64" s="1"/>
      <c r="AV64" s="1"/>
      <c r="AW64" s="1"/>
      <c r="AX64" s="1"/>
      <c r="AY64" s="1" t="s">
        <v>1070</v>
      </c>
      <c r="AZ64" s="1" t="s">
        <v>1071</v>
      </c>
      <c r="BA64" s="1" t="s">
        <v>1072</v>
      </c>
      <c r="BB64" s="1" t="s">
        <v>766</v>
      </c>
      <c r="BC64" s="1" t="s">
        <v>126</v>
      </c>
      <c r="BD64" s="1" t="s">
        <v>156</v>
      </c>
      <c r="BE64" s="1">
        <v>55</v>
      </c>
      <c r="BF64" s="1">
        <v>5.87</v>
      </c>
      <c r="BG64" s="1"/>
      <c r="BH64" s="1"/>
      <c r="BI64" s="1"/>
      <c r="BJ64" s="1"/>
      <c r="BK64" s="1"/>
      <c r="BL64" s="1"/>
      <c r="BM64" s="1"/>
      <c r="BN64" s="1"/>
      <c r="BO64" s="1" t="s">
        <v>1073</v>
      </c>
      <c r="BP64" s="1"/>
      <c r="BQ64" s="1"/>
      <c r="BR64" s="1"/>
      <c r="BS64" s="1"/>
      <c r="BT64" s="1"/>
      <c r="BU64" s="1" t="s">
        <v>346</v>
      </c>
      <c r="BV64" s="3"/>
      <c r="BW64" s="3"/>
    </row>
    <row r="65" spans="1:75">
      <c r="A65" s="1" t="s">
        <v>75</v>
      </c>
      <c r="B65" s="1" t="s">
        <v>76</v>
      </c>
      <c r="C65" s="1" t="s">
        <v>1074</v>
      </c>
      <c r="D65" s="1"/>
      <c r="E65" s="1"/>
      <c r="F65" s="1"/>
      <c r="G65" s="1"/>
      <c r="H65" s="1" t="s">
        <v>1075</v>
      </c>
      <c r="I65" s="1" t="s">
        <v>1075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 t="s">
        <v>96</v>
      </c>
      <c r="AE65" s="1" t="s">
        <v>96</v>
      </c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 t="s">
        <v>346</v>
      </c>
      <c r="BV65" s="3"/>
      <c r="BW65" s="3"/>
    </row>
    <row r="66" spans="1:75">
      <c r="A66" s="1" t="s">
        <v>75</v>
      </c>
      <c r="B66" s="1" t="s">
        <v>76</v>
      </c>
      <c r="C66" s="1" t="s">
        <v>1076</v>
      </c>
      <c r="D66" s="1" t="s">
        <v>1077</v>
      </c>
      <c r="E66" s="1" t="s">
        <v>1078</v>
      </c>
      <c r="F66" s="1" t="s">
        <v>1079</v>
      </c>
      <c r="G66" s="1" t="s">
        <v>1080</v>
      </c>
      <c r="H66" s="1" t="s">
        <v>1081</v>
      </c>
      <c r="I66" s="1" t="s">
        <v>1081</v>
      </c>
      <c r="J66" s="1">
        <v>8624846085</v>
      </c>
      <c r="K66" s="1" t="s">
        <v>82</v>
      </c>
      <c r="L66" s="1" t="s">
        <v>1082</v>
      </c>
      <c r="M66" s="1" t="s">
        <v>84</v>
      </c>
      <c r="N66" s="1" t="s">
        <v>580</v>
      </c>
      <c r="O66" s="1" t="s">
        <v>1083</v>
      </c>
      <c r="P66" s="1" t="s">
        <v>1084</v>
      </c>
      <c r="Q66" s="1">
        <v>288311506925</v>
      </c>
      <c r="R66" s="1" t="s">
        <v>1085</v>
      </c>
      <c r="S66" s="1">
        <v>8888238075</v>
      </c>
      <c r="T66" s="1" t="s">
        <v>623</v>
      </c>
      <c r="U66" s="1" t="s">
        <v>1086</v>
      </c>
      <c r="V66" s="1">
        <v>9623971895</v>
      </c>
      <c r="W66" s="1" t="s">
        <v>111</v>
      </c>
      <c r="X66" s="1" t="s">
        <v>1087</v>
      </c>
      <c r="Y66" s="1" t="s">
        <v>1088</v>
      </c>
      <c r="Z66" s="1" t="s">
        <v>114</v>
      </c>
      <c r="AA66" s="1" t="s">
        <v>1087</v>
      </c>
      <c r="AB66" s="1" t="s">
        <v>1088</v>
      </c>
      <c r="AC66" s="1" t="s">
        <v>114</v>
      </c>
      <c r="AD66" s="1" t="s">
        <v>96</v>
      </c>
      <c r="AE66" s="1" t="s">
        <v>96</v>
      </c>
      <c r="AF66" s="1" t="s">
        <v>1089</v>
      </c>
      <c r="AG66" s="1" t="s">
        <v>1090</v>
      </c>
      <c r="AH66" s="1" t="s">
        <v>782</v>
      </c>
      <c r="AI66" s="1" t="s">
        <v>503</v>
      </c>
      <c r="AJ66" s="1">
        <v>75.2</v>
      </c>
      <c r="AK66" s="1"/>
      <c r="AL66" s="1" t="s">
        <v>1089</v>
      </c>
      <c r="AM66" s="1" t="s">
        <v>1090</v>
      </c>
      <c r="AN66" s="1" t="s">
        <v>179</v>
      </c>
      <c r="AO66" s="1" t="s">
        <v>335</v>
      </c>
      <c r="AP66" s="1" t="s">
        <v>126</v>
      </c>
      <c r="AQ66" s="1">
        <v>64.8</v>
      </c>
      <c r="AR66" s="1"/>
      <c r="AS66" s="1"/>
      <c r="AT66" s="1"/>
      <c r="AU66" s="1"/>
      <c r="AV66" s="1"/>
      <c r="AW66" s="1"/>
      <c r="AX66" s="1"/>
      <c r="AY66" s="1" t="s">
        <v>1091</v>
      </c>
      <c r="AZ66" s="1" t="s">
        <v>1092</v>
      </c>
      <c r="BA66" s="1" t="s">
        <v>413</v>
      </c>
      <c r="BB66" s="1" t="s">
        <v>432</v>
      </c>
      <c r="BC66" s="1" t="s">
        <v>883</v>
      </c>
      <c r="BD66" s="1" t="s">
        <v>156</v>
      </c>
      <c r="BE66" s="1">
        <v>60.08</v>
      </c>
      <c r="BF66" s="1">
        <v>6.83</v>
      </c>
      <c r="BG66" s="1"/>
      <c r="BH66" s="1"/>
      <c r="BI66" s="1"/>
      <c r="BJ66" s="1"/>
      <c r="BK66" s="1"/>
      <c r="BL66" s="1"/>
      <c r="BM66" s="1"/>
      <c r="BN66" s="1"/>
      <c r="BO66" s="1" t="s">
        <v>1093</v>
      </c>
      <c r="BP66" s="1"/>
      <c r="BQ66" s="1"/>
      <c r="BR66" s="1"/>
      <c r="BS66" s="1"/>
      <c r="BT66" s="1"/>
      <c r="BU66" s="1" t="str">
        <f>HYPERLINK("https://nconnect.nicmar.ac.in/storage/profile/6a85f3e1d289f.png","Download")</f>
        <v>0</v>
      </c>
      <c r="BV66" s="3"/>
      <c r="BW66" s="3"/>
    </row>
    <row r="67" spans="1:75">
      <c r="A67" s="1" t="s">
        <v>75</v>
      </c>
      <c r="B67" s="1" t="s">
        <v>76</v>
      </c>
      <c r="C67" s="1" t="s">
        <v>1094</v>
      </c>
      <c r="D67" s="1"/>
      <c r="E67" s="1"/>
      <c r="F67" s="1"/>
      <c r="G67" s="1"/>
      <c r="H67" s="1" t="s">
        <v>1095</v>
      </c>
      <c r="I67" s="1" t="s">
        <v>1095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 t="s">
        <v>96</v>
      </c>
      <c r="AE67" s="1" t="s">
        <v>96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 t="s">
        <v>346</v>
      </c>
      <c r="BV67" s="3"/>
      <c r="BW67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8" r:id="rId_hyperlink_7" tooltip="Download" display="Download"/>
    <hyperlink ref="BU9" r:id="rId_hyperlink_8" tooltip="Download" display="Download"/>
    <hyperlink ref="BU10" r:id="rId_hyperlink_9" tooltip="Download" display="Download"/>
    <hyperlink ref="BU11" r:id="rId_hyperlink_10" tooltip="Download" display="Download"/>
    <hyperlink ref="BU13" r:id="rId_hyperlink_11" tooltip="Download" display="Download"/>
    <hyperlink ref="BU15" r:id="rId_hyperlink_12" tooltip="Download" display="Download"/>
    <hyperlink ref="BU17" r:id="rId_hyperlink_13" tooltip="Download" display="Download"/>
    <hyperlink ref="BU18" r:id="rId_hyperlink_14" tooltip="Download" display="Download"/>
    <hyperlink ref="BU19" r:id="rId_hyperlink_15" tooltip="Download" display="Download"/>
    <hyperlink ref="BU20" r:id="rId_hyperlink_16" tooltip="Download" display="Download"/>
    <hyperlink ref="BU21" r:id="rId_hyperlink_17" tooltip="Download" display="Download"/>
    <hyperlink ref="BU22" r:id="rId_hyperlink_18" tooltip="Download" display="Download"/>
    <hyperlink ref="BU23" r:id="rId_hyperlink_19" tooltip="Download" display="Download"/>
    <hyperlink ref="BU25" r:id="rId_hyperlink_20" tooltip="Download" display="Download"/>
    <hyperlink ref="BU26" r:id="rId_hyperlink_21" tooltip="Download" display="Download"/>
    <hyperlink ref="BU27" r:id="rId_hyperlink_22" tooltip="Download" display="Download"/>
    <hyperlink ref="BU29" r:id="rId_hyperlink_23" tooltip="Download" display="Download"/>
    <hyperlink ref="BU31" r:id="rId_hyperlink_24" tooltip="Download" display="Download"/>
    <hyperlink ref="BU33" r:id="rId_hyperlink_25" tooltip="Download" display="Download"/>
    <hyperlink ref="BU35" r:id="rId_hyperlink_26" tooltip="Download" display="Download"/>
    <hyperlink ref="BU38" r:id="rId_hyperlink_27" tooltip="Download" display="Download"/>
    <hyperlink ref="BU39" r:id="rId_hyperlink_28" tooltip="Download" display="Download"/>
    <hyperlink ref="BU40" r:id="rId_hyperlink_29" tooltip="Download" display="Download"/>
    <hyperlink ref="BU41" r:id="rId_hyperlink_30" tooltip="Download" display="Download"/>
    <hyperlink ref="BU42" r:id="rId_hyperlink_31" tooltip="Download" display="Download"/>
    <hyperlink ref="BU44" r:id="rId_hyperlink_32" tooltip="Download" display="Download"/>
    <hyperlink ref="BU45" r:id="rId_hyperlink_33" tooltip="Download" display="Download"/>
    <hyperlink ref="BU46" r:id="rId_hyperlink_34" tooltip="Download" display="Download"/>
    <hyperlink ref="BU48" r:id="rId_hyperlink_35" tooltip="Download" display="Download"/>
    <hyperlink ref="BU49" r:id="rId_hyperlink_36" tooltip="Download" display="Download"/>
    <hyperlink ref="BU50" r:id="rId_hyperlink_37" tooltip="Download" display="Download"/>
    <hyperlink ref="BU51" r:id="rId_hyperlink_38" tooltip="Download" display="Download"/>
    <hyperlink ref="BU53" r:id="rId_hyperlink_39" tooltip="Download" display="Download"/>
    <hyperlink ref="BU54" r:id="rId_hyperlink_40" tooltip="Download" display="Download"/>
    <hyperlink ref="BU55" r:id="rId_hyperlink_41" tooltip="Download" display="Download"/>
    <hyperlink ref="BU61" r:id="rId_hyperlink_42" tooltip="Download" display="Download"/>
    <hyperlink ref="BU62" r:id="rId_hyperlink_43" tooltip="Download" display="Download"/>
    <hyperlink ref="BU63" r:id="rId_hyperlink_44" tooltip="Download" display="Download"/>
    <hyperlink ref="BU66" r:id="rId_hyperlink_45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2026-09-15T16:51:28+05:30</dcterms:created>
  <dcterms:modified xsi:type="dcterms:W3CDTF">2026-09-15T16:51:28+05:30</dcterms:modified>
  <dc:title>Untitled Spreadsheet</dc:title>
  <dc:description/>
  <dc:subject/>
  <cp:keywords/>
  <cp:category/>
</cp:coreProperties>
</file>