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<sst xmlns="http://schemas.openxmlformats.org/spreadsheetml/2006/main" uniqueCount="829">
  <si>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</si>
  <si>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</si>
  <si>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</si>
  <si>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</si>
  <si>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</si>
  <si>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</si>
  <si>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</si>
  <si>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</si>
  <si>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</si>
  <si>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</si>
  <si>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</si>
  <si>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</si>
  <si>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</si>
  <si>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</si>
  <si>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</si>
  <si>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</si>
  <si>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</si>
  <si>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</si>
  <si>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</si>
  <si>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</si>
  <si>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</si>
  <si>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</si>
  <si>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</si>
  <si>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</si>
  <si>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</si>
  <si>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</si>
  <si>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</si>
  <si>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</si>
  <si>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</si>
  <si>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</si>
  <si>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</si>
  <si>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</si>
  <si>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</si>
  <si>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</si>
  <si>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</si>
  <si>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</si>
  <si>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</si>
  <si>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</si>
  <si>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</si>
  <si>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</si>
  <si>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</si>
  <si>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</si>
  <si>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</si>
  <si>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</si>
  <si>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</si>
  <si>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</si>
  <si>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</si>
  <si>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</si>
  <si>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</si>
  <si>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</si>
  <si>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</si>
  <si>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</si>
  <si>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</si>
  <si>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</si>
  <si>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</si>
  <si>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</si>
  <si>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</si>
  <si>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</si>
  <si>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</si>
  <si>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</si>
  <si>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</si>
  <si>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</si>
  <si>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</si>
  <si>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</si>
  <si>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</si>
  <si>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</si>
  <si>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</si>
  <si>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</si>
  <si>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</si>
  <si>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</si>
  <si>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M-PLAN</t>
  </si>
  <si>
    <t>2025-2027</t>
  </si>
  <si>
    <t>P25704001</t>
  </si>
  <si>
    <t>RAMNATH</t>
  </si>
  <si>
    <t>MAHESH</t>
  </si>
  <si>
    <t>NAYAK</t>
  </si>
  <si>
    <t>Ramnath Mahesh Nayak</t>
  </si>
  <si>
    <t>rahilnyk.99@gmail.com</t>
  </si>
  <si>
    <t>p25704001@student.nicmar.ac.in</t>
  </si>
  <si>
    <t>Male</t>
  </si>
  <si>
    <t>10-Dec-1999</t>
  </si>
  <si>
    <t>Single</t>
  </si>
  <si>
    <t>English, Hindi, Marathi</t>
  </si>
  <si>
    <t>B-ve</t>
  </si>
  <si>
    <t>5854 5441 9964</t>
  </si>
  <si>
    <t>GOVT. SERVICE</t>
  </si>
  <si>
    <t>PRAGATI</t>
  </si>
  <si>
    <t>HOMEMAKER</t>
  </si>
  <si>
    <t>A-6 Neelkamal Co-op Hsg Scty, Shantinagar, Ponda-Goa</t>
  </si>
  <si>
    <t>South Goa</t>
  </si>
  <si>
    <t>Goa</t>
  </si>
  <si>
    <t>NA</t>
  </si>
  <si>
    <t>A.J.DE ALMEIDA HIGH SCHOOL</t>
  </si>
  <si>
    <t>GOA BOARD OF SECONDARY AND HIGHER SECONDARY EDUCATION, ALTO-BETIM, GOA</t>
  </si>
  <si>
    <t>2010-Jun</t>
  </si>
  <si>
    <t>2016-May</t>
  </si>
  <si>
    <t>S.S.SAMITI'S HSS OF SCIENCE</t>
  </si>
  <si>
    <t>2016-Jun</t>
  </si>
  <si>
    <t>2018-May</t>
  </si>
  <si>
    <t>GOA UNIVERSITY</t>
  </si>
  <si>
    <t>DON BOSCO COLLEGE OF ENGINEERING</t>
  </si>
  <si>
    <t>2018-Jul</t>
  </si>
  <si>
    <t>2022-Sep</t>
  </si>
  <si>
    <t>AutoCAD,MS Office,Sketchup,Lumion</t>
  </si>
  <si>
    <t>PWD (DIV-XVIII) (Roads) | SURVEYOR 6 (Apprentice) | PWD, Ponda-Goa | Oct 2023 | Oct 2024 | 0Y 11M | 1.56
AXIODYN CONSULTANTS | JUNIOR ENGINEER/ DESIGNER | Comba, Margao-Goa | May 2023 | Oct 2023 | 0Y 4M | 1.5</t>
  </si>
  <si>
    <t>1 Year 4 Months</t>
  </si>
  <si>
    <t>Town and Country Planning Department | Urban Planning Intern | Panaji-Goa | May 2026 | Jun 2026 | 7.5714285714286 Weeks | Campus Internship
R.B.S CANDIAPARCAR | Site Engineer | Farmagudi, Ponda-Goa | Mar 2023 | May 2023 | 8.7142857142857 Weeks</t>
  </si>
  <si>
    <t>Introduction to Urban Planning</t>
  </si>
  <si>
    <t>P25704004</t>
  </si>
  <si>
    <t>ASHISH</t>
  </si>
  <si>
    <t>MALLIKARJUN</t>
  </si>
  <si>
    <t>BILGUNDI</t>
  </si>
  <si>
    <t>Ashish Mallikarjun Bilgundi</t>
  </si>
  <si>
    <t>aahishbilgundi@gmail.com</t>
  </si>
  <si>
    <t>p25704004@student.nicmar.ac.in</t>
  </si>
  <si>
    <t>25-Feb-2002</t>
  </si>
  <si>
    <t>English,Kannada,hindi</t>
  </si>
  <si>
    <t>A+ve</t>
  </si>
  <si>
    <t>8742 2404 1273</t>
  </si>
  <si>
    <t>RETIRED BANK OFFICER</t>
  </si>
  <si>
    <t>JAYAMALA</t>
  </si>
  <si>
    <t>GOVT TEACHER</t>
  </si>
  <si>
    <t>PLOT NO 30 KOHINOOR BUILDING JEWARGI COLONY BIDDAPUR ROAD_x000D_
Biaadpur Road</t>
  </si>
  <si>
    <t>Gulbarga</t>
  </si>
  <si>
    <t>Karnataka</t>
  </si>
  <si>
    <t>SHARANABASAVESWAR RES. HIGH SCHOOL</t>
  </si>
  <si>
    <t>KARNATAKA SECONDARY EDUCATION EXAMINATION BOARD , KALABURAGI</t>
  </si>
  <si>
    <t>2016-Feb</t>
  </si>
  <si>
    <t>2017-May</t>
  </si>
  <si>
    <t>S BASAVESWAR RESI PU COLLEGE</t>
  </si>
  <si>
    <t>GOVERNMENT OF KARNATAKA DEPARTMENT OF PRE-UNIVERSITY EDUCATION , KALABURAGI</t>
  </si>
  <si>
    <t>2018-Jan</t>
  </si>
  <si>
    <t>2019-Mar</t>
  </si>
  <si>
    <t>VISVESVARAYA TECHNOLOGICAL UNIVERSITY , BELAGAVI</t>
  </si>
  <si>
    <t>POOJYA DODDAPPA APPA COLLEGE OF ENGINEERING , KALABURAGI</t>
  </si>
  <si>
    <t>2019-Nov</t>
  </si>
  <si>
    <t>2023-Jun</t>
  </si>
  <si>
    <t>AutoCAD,MS Office,Primavera</t>
  </si>
  <si>
    <t>NATIONAL INSTITUTE OF URBAN AFFAIRS | intern under the UrbanShift Country Project | Delhi | May 2026 | Jul 2026 | 8.5714285714286 Weeks | Campus Internship
KMV PROJECTS LTD. | INTERN | KALABURAGI | Aug 2022 | Oct 2022 | 8.7142857142857 Weeks</t>
  </si>
  <si>
    <t>NPTEL / INTRODUCTION TO URBAN PLANNING 
SIDDHANTA / INDIAN TOWN PLANNING AND ARCHITECTURE
NPTEL / NATURAL HAZARDS</t>
  </si>
  <si>
    <t>P25704005</t>
  </si>
  <si>
    <t>NITIN</t>
  </si>
  <si>
    <t>MADHAV</t>
  </si>
  <si>
    <t>SURYAWANSHI</t>
  </si>
  <si>
    <t>Nitin Madhav Suryawanshi</t>
  </si>
  <si>
    <t>nitinms1802@gmail.com</t>
  </si>
  <si>
    <t>p25704005@student.nicmar.ac.in</t>
  </si>
  <si>
    <t>18-Feb-2000</t>
  </si>
  <si>
    <t>ENGLISH, HINDI, MARATHI</t>
  </si>
  <si>
    <t>7793 9379 7935</t>
  </si>
  <si>
    <t>GOVERNMENT SERVICE</t>
  </si>
  <si>
    <t>AAU</t>
  </si>
  <si>
    <t>HOUSEWIFE</t>
  </si>
  <si>
    <t>Plot No 37, P/5 N-8, Cidco, Sambhajinagar</t>
  </si>
  <si>
    <t>Aurangabad</t>
  </si>
  <si>
    <t>Maharashtra</t>
  </si>
  <si>
    <t>SWAMI VIVEKANAND ACADEMY</t>
  </si>
  <si>
    <t>MAHARASHTRA STATE BOARD OF SECONDARY &amp; HIGHER SECONDARY EDUCATION</t>
  </si>
  <si>
    <t>2015-Jun</t>
  </si>
  <si>
    <t>SHIVCHHATRAPATI COLLEGE AURANGABAD</t>
  </si>
  <si>
    <t>2017-Mar</t>
  </si>
  <si>
    <t>DR.BABASAHEB AMBEDKAR TECHNOLOGICAL UNIVERSITY</t>
  </si>
  <si>
    <t>DEOGIRI INSTITUTE OF ENGINEERING AND MANAGEMENT STUDIES</t>
  </si>
  <si>
    <t>2018-Aug</t>
  </si>
  <si>
    <t>2022-Aug</t>
  </si>
  <si>
    <t>AutoCAD</t>
  </si>
  <si>
    <t>Pune municipal corporation  | Intern | Pune | May 2026 | Jul 2026 | 9 Weeks | Campus Internship
CHHATRAPATI SAMBHAJINAGAR MUNICIPAL CORPORATION | TRAINEE | CHH. SAMBHAJINAGAR | Oct 2024 | Jun 2025 | 37.428571428571 Weeks
K P &amp; Associates | Trainee | Chh. Sambhajinagar | Sep 2023 | Sep 2024 | 52.285714285714 Weeks
Sara builders | Intern | Chh. Sambhajinagar | Mar 2022 | Jun 2022 | 15.571428571429 Weeks</t>
  </si>
  <si>
    <t>P25704006</t>
  </si>
  <si>
    <t>GARJE</t>
  </si>
  <si>
    <t>SNEHAL</t>
  </si>
  <si>
    <t>BHAGAWAN</t>
  </si>
  <si>
    <t>Garje Snehal Bhagawan</t>
  </si>
  <si>
    <t>snehalgarje322@gmail.com</t>
  </si>
  <si>
    <t>p25704006@student.nicmar.ac.in</t>
  </si>
  <si>
    <t>Female</t>
  </si>
  <si>
    <t>22-Mar-2002</t>
  </si>
  <si>
    <t>English,Hindi,Marathi</t>
  </si>
  <si>
    <t>AB+ve</t>
  </si>
  <si>
    <t>9159 5789 5794</t>
  </si>
  <si>
    <t>RETIRED</t>
  </si>
  <si>
    <t>SHEELA</t>
  </si>
  <si>
    <t>Sai Niwas, At.post Mohoj Devadhe, Tal.Pathardi, Dist. Ahilyanagar.</t>
  </si>
  <si>
    <t>Ahmednagar</t>
  </si>
  <si>
    <t>R.K.M. SECONDARY AND HIGHER SECONDARY SCHOOL, KALWAN, NASHIK.</t>
  </si>
  <si>
    <t>SAVITRIBAI PHULE PUNE UNIVERSITY MAHARASHTRA</t>
  </si>
  <si>
    <t>2011-Jun</t>
  </si>
  <si>
    <t>SHRI PRAMOD PATIL SPPAC JUNIOR COLLEGE</t>
  </si>
  <si>
    <t>2018-Feb</t>
  </si>
  <si>
    <t>2019-Feb</t>
  </si>
  <si>
    <t>SAVITRIBAI PHULE PUNE UNIVERSITY, MAHARASHTRA</t>
  </si>
  <si>
    <t>SINHGAD COLLEGE OF ARCHITECTURE PUNE, MAHARASHTRA</t>
  </si>
  <si>
    <t>2020-Feb</t>
  </si>
  <si>
    <t>2025-Jun</t>
  </si>
  <si>
    <t>AutoCAD,MS Office,Sketchup,Lumion,Photoshop,Powerpoint,ArcGIS</t>
  </si>
  <si>
    <t>Town planning and valuation department  | Intern  | Pune | May 2026 | Jun 2026 | 7.8571428571429 Weeks | Campus Internship
DESIGN CONSORTIUM | INTERN | THANE,MUMBAI. | Jun 2024 | Dec 2024 | 23.714285714286 Weeks</t>
  </si>
  <si>
    <t>P25704007</t>
  </si>
  <si>
    <t>SIDDHI</t>
  </si>
  <si>
    <t>SHAM</t>
  </si>
  <si>
    <t>TIWASKAR</t>
  </si>
  <si>
    <t>Siddhi Sham Tiwaskar</t>
  </si>
  <si>
    <t>siddhitiwaskar6128@gmail.com</t>
  </si>
  <si>
    <t>p25704007@student.nicmar.ac.in</t>
  </si>
  <si>
    <t>27-Mar-2002</t>
  </si>
  <si>
    <t>English, Hindi , Marathi</t>
  </si>
  <si>
    <t>5810 6710 8431</t>
  </si>
  <si>
    <t>SHAM HARIBHAU TIWASKAR</t>
  </si>
  <si>
    <t>RETIRED GOVT OFFICER</t>
  </si>
  <si>
    <t>ANAGHA SHAM TIWASKAR</t>
  </si>
  <si>
    <t>129, Shubhamkaroti Apartment, Behind Siddha Ganesh Mandir Buty Plots Laxmi Nagar Nagpur</t>
  </si>
  <si>
    <t>Nagpur</t>
  </si>
  <si>
    <t>SOMALWAR HIGH SCHOOL-NIKALAS BRANCH, NAGPUR</t>
  </si>
  <si>
    <t>MAHARASHTRA STATE BOARD OF SECONDARY AND HIGHER SECONDARY EDUCATION, PUNE</t>
  </si>
  <si>
    <t>2018-Mar</t>
  </si>
  <si>
    <t>SOMALWAR HIGH SCHOOL &amp; JUNIOR COLLEGE, NIKALAS BRANCH.</t>
  </si>
  <si>
    <t>SAVITRIBAI PHULE PUNE UNIVERSITY</t>
  </si>
  <si>
    <t>DR.BHANUBEN NANAVATI COLLEGE OF ARCHITECTURE,PUNE</t>
  </si>
  <si>
    <t>2021-Jan</t>
  </si>
  <si>
    <t>2025-Apr</t>
  </si>
  <si>
    <t>AutoCAD,MS Office,SKETCHUP,PHOTOSHOP,REVIT,PROCREATE,ENSCAPE,LUMION,CANVA,ArcGIS</t>
  </si>
  <si>
    <t>National institute of urban affairs, New Delhi  | Intern  | New Delhi  | May 2026 | Jul 2026 | 0Y 2M</t>
  </si>
  <si>
    <t>0 Years 2 Months</t>
  </si>
  <si>
    <t>Beyond Green - Landscape Architecture and Architecture, Pune | Intern  | Pune  | Jun 2024 | Oct 2024 | 17.428571428571 Weeks</t>
  </si>
  <si>
    <t>NPTL ONLINE CERTIFICATION-URBAN SERVICES PLANNING</t>
  </si>
  <si>
    <t>P25704008</t>
  </si>
  <si>
    <t>SUYASH</t>
  </si>
  <si>
    <t>SINGH</t>
  </si>
  <si>
    <t>CHAUHAN</t>
  </si>
  <si>
    <t>Suyash Singh Chauhan</t>
  </si>
  <si>
    <t>suryashchauhan@gmail.com</t>
  </si>
  <si>
    <t>p25704008@student.nicmar.ac.in</t>
  </si>
  <si>
    <t>10-Feb-2002</t>
  </si>
  <si>
    <t>english,hindi&amp;gujrati</t>
  </si>
  <si>
    <t>B+ve</t>
  </si>
  <si>
    <t>6612 4677 8241</t>
  </si>
  <si>
    <t>SANJAY SINGH CHAUHAN</t>
  </si>
  <si>
    <t>SELF EMPLOYED</t>
  </si>
  <si>
    <t>DR SHIKHA SINGH</t>
  </si>
  <si>
    <t>MIG-27 HOUSING BOARD COLONY BODA BAGH</t>
  </si>
  <si>
    <t>Rewa</t>
  </si>
  <si>
    <t>Madhya Pradesh</t>
  </si>
  <si>
    <t>JYOTI SENIOR SECONDARY SCHOOL</t>
  </si>
  <si>
    <t>CENTRAL BOARD OF SECONDARY EDUCATION MADHYA PRADESH</t>
  </si>
  <si>
    <t>2016-Mar</t>
  </si>
  <si>
    <t>MARUTI HIGHER SECONDARY SCHOOL</t>
  </si>
  <si>
    <t>MADHYA PRADESH BOARD OF SECONDARY EDUCATION MADHYA PRADESH</t>
  </si>
  <si>
    <t>2019-Jun</t>
  </si>
  <si>
    <t>2020-Jul</t>
  </si>
  <si>
    <t>PARUL UNIVERSITY</t>
  </si>
  <si>
    <t>PARUL INSTITUTE OF ENGINEERING AND TECHNOLOGY</t>
  </si>
  <si>
    <t>2020-May</t>
  </si>
  <si>
    <t>2024-Apr</t>
  </si>
  <si>
    <t>AutoCAD,MS Office</t>
  </si>
  <si>
    <t>Tanya Construction  | Planning And Site Execution | Bhopal | May 2026 | Jul 2026 | 9.5714285714286 Weeks | Campus Internship</t>
  </si>
  <si>
    <t>NPTEL ONLINE CERTIFICATION</t>
  </si>
  <si>
    <t>P25704010</t>
  </si>
  <si>
    <t>RUTUJA</t>
  </si>
  <si>
    <t>RAJARAM</t>
  </si>
  <si>
    <t>PATIL</t>
  </si>
  <si>
    <t>Rutuja Rajaram Patil</t>
  </si>
  <si>
    <t>patilrutuja348@gmail.com</t>
  </si>
  <si>
    <t>p25704010@student.nicmar.ac.in</t>
  </si>
  <si>
    <t>21-Feb-2001</t>
  </si>
  <si>
    <t>MARATHI,HINDI,ENGLISH</t>
  </si>
  <si>
    <t>Sketching,Photography,Traveling</t>
  </si>
  <si>
    <t>O+ve</t>
  </si>
  <si>
    <t>8387 9183 9381</t>
  </si>
  <si>
    <t>RAJARAM ATMARAM PATIL</t>
  </si>
  <si>
    <t>EXPIRED</t>
  </si>
  <si>
    <t>RAJMATI RAJARAM PATIL</t>
  </si>
  <si>
    <t>16 ,RUTURAJ SHAHID BHAGAT SINGH COLONY , SHASTRINAGAR , MALKAPUR ROAD ,KARD</t>
  </si>
  <si>
    <t>Satara</t>
  </si>
  <si>
    <t>AT P. BAHE TAL.WALWA DIS. SANGLI</t>
  </si>
  <si>
    <t>Sangli</t>
  </si>
  <si>
    <t>VITHAMATA VIDYALAYA , KARAD</t>
  </si>
  <si>
    <t>2017-Jun</t>
  </si>
  <si>
    <t>LIGADE PATIL JR COLLEGE OF SCIENCE , KARAD</t>
  </si>
  <si>
    <t>2018-Jun</t>
  </si>
  <si>
    <t>BHARATI VIDYAPEETH DEEMED TO BE UNIVERSITY</t>
  </si>
  <si>
    <t>BHARATI VIDYAPEETH COLLEGE OF ARCHITECTURE , PUNE</t>
  </si>
  <si>
    <t>2020-Aug</t>
  </si>
  <si>
    <t>AutoCAD,MS Office,SKETCHUP,LUMION,EDGE,ARCH GIS,PHOTOSHOP,CANVA</t>
  </si>
  <si>
    <t>Designshal Collabarative  | Intern | Pune | May 2026 | Jul 2026 | 7.7142857142857 Weeks | Campus Internship
Anup Oswal Architects | Intern | Pune | Jan 2024 | May 2024 | 20 Weeks</t>
  </si>
  <si>
    <t>P25704011</t>
  </si>
  <si>
    <t>YASH</t>
  </si>
  <si>
    <t>AVINASH</t>
  </si>
  <si>
    <t>MORE</t>
  </si>
  <si>
    <t>Yash Avinash More</t>
  </si>
  <si>
    <t>p25704011@student.nicmar.ac.in</t>
  </si>
  <si>
    <t>09-Jul-2002</t>
  </si>
  <si>
    <t>ENGLISH,MARATHI,HINDI</t>
  </si>
  <si>
    <t>CHESS,CRICKET</t>
  </si>
  <si>
    <t>3390 7048 3549</t>
  </si>
  <si>
    <t>AVINASH MORE</t>
  </si>
  <si>
    <t>SERVICE</t>
  </si>
  <si>
    <t>AKSHATA MORE</t>
  </si>
  <si>
    <t>AT POST SHIRGAON, NEAR UMRAJ MEDICAL STORE, PALGHAR</t>
  </si>
  <si>
    <t>Palghar</t>
  </si>
  <si>
    <t>TWINKLE STAR ENGLISH HIGH SCHOOL PALGHAR</t>
  </si>
  <si>
    <t>MAHARASHTRA STATE BOARD OF EDUCATION AND HIGHER SECONDARY EDUCATION, PUNE</t>
  </si>
  <si>
    <t>2017-Jul</t>
  </si>
  <si>
    <t>DIPLOMA IN CIVIL ENGINEERING</t>
  </si>
  <si>
    <t>ST JOHN COLLEGE OF ENGINEERING AND MANAGEMENT,PALGHAR</t>
  </si>
  <si>
    <t>2021-Aug</t>
  </si>
  <si>
    <t>MUMBAI UNIVERSITY</t>
  </si>
  <si>
    <t>ST JOHN COLLEGE OF ENGINEERING AND MANAGEMENT, PALGHAR</t>
  </si>
  <si>
    <t>2021-Dec</t>
  </si>
  <si>
    <t>2024-Oct</t>
  </si>
  <si>
    <t>AutoCAD,MS Office,STAAD PRO</t>
  </si>
  <si>
    <t>NEST INFRA | Supervising &amp; Designing | PALGHAR | Jan 2022 | Mar 2022 | 8.7142857142857 Weeks</t>
  </si>
  <si>
    <t>STATE LEVEL TECHNICAL PAPER PRESENTATION
INDIA CHAPTER OF AMERICAN INSTITUTE</t>
  </si>
  <si>
    <t>P25704012</t>
  </si>
  <si>
    <t>NAMITA</t>
  </si>
  <si>
    <t>KIRAN</t>
  </si>
  <si>
    <t>PAWAR</t>
  </si>
  <si>
    <t>Namita Kiran Pawar</t>
  </si>
  <si>
    <t>namitapawar1206@gmail.com</t>
  </si>
  <si>
    <t>p25704012@student.nicmar.ac.in</t>
  </si>
  <si>
    <t>10-Nov-2002</t>
  </si>
  <si>
    <t>English, Hindi, Marathi, French</t>
  </si>
  <si>
    <t>6212 9457 3359</t>
  </si>
  <si>
    <t>BUSINESS</t>
  </si>
  <si>
    <t>RASHMI</t>
  </si>
  <si>
    <t>Arwana Tower, Flat No. 202, Opposite To Golden Petals, Warje Jakat Naka, Bhalekar Wasti, Karve Nagar</t>
  </si>
  <si>
    <t>Pune</t>
  </si>
  <si>
    <t>MAHARASHTRA EDUCATION SOCIETY HIGHSCHOOL</t>
  </si>
  <si>
    <t>MAHARASHTRA EDUCATION SOCIETY HIGHSCHOOL BARAMATI</t>
  </si>
  <si>
    <t>2017-Apr</t>
  </si>
  <si>
    <t>2018-Apr</t>
  </si>
  <si>
    <t>TULJARAM CHATURCHAND COLLEGE</t>
  </si>
  <si>
    <t>2019-Apr</t>
  </si>
  <si>
    <t>2020-Apr</t>
  </si>
  <si>
    <t>SAVITRI BAI PHULE UNIVERSITY</t>
  </si>
  <si>
    <t>BHANUBEN NANAVATI COLLEGE OF ARCHITECTURE PUNE</t>
  </si>
  <si>
    <t>AutoCAD,MS Office,MS Project,Primavera,Photoshop,Revit,Enscape,Lumion</t>
  </si>
  <si>
    <t>National Institute of Urban Affairs | Intern | Pune | May 2026 | Jul 2026 | 9 Weeks | Campus Internship
BEYOND GREEN | INTERN | PUNE | Jun 2024 | Oct 2024 | 18.142857142857 Weeks</t>
  </si>
  <si>
    <t>P25704014</t>
  </si>
  <si>
    <t>MAYURI</t>
  </si>
  <si>
    <t>SANDEEP</t>
  </si>
  <si>
    <t>YEOLE</t>
  </si>
  <si>
    <t>Mayuri Sandeep Yeole</t>
  </si>
  <si>
    <t>mayuriyeole24@gmail.com</t>
  </si>
  <si>
    <t>p25704014@student.nicmar.ac.in</t>
  </si>
  <si>
    <t>24-Sep-2002</t>
  </si>
  <si>
    <t>Marathi, Hindi, English</t>
  </si>
  <si>
    <t>9488 3958 0592</t>
  </si>
  <si>
    <t>BUSINESSMAN</t>
  </si>
  <si>
    <t>BHUMICA</t>
  </si>
  <si>
    <t>Yashodeep Plot No. 1103, N-6 Sai Nagar Cidco Chh. Sambhajinagar</t>
  </si>
  <si>
    <t>S.B.O.A PUBLIC SCHOOL</t>
  </si>
  <si>
    <t>VIDYADHAM HIGHER SECONDARY SCHOOL</t>
  </si>
  <si>
    <t>MGM UNIVERSITY</t>
  </si>
  <si>
    <t>JAWAHARLAL NEHRU ENGINEERING COLLEGE, CHH. SAMBHAJINAGAR</t>
  </si>
  <si>
    <t>2020-Jun</t>
  </si>
  <si>
    <t>2025-May</t>
  </si>
  <si>
    <t>AutoCAD,MS Office,Photoshop,Sketchup,Enscape,ArcGIS</t>
  </si>
  <si>
    <t>Kushaagra Innovations Foundation | Field internship in Urban Sustainability &amp; Waste Management | Pune | May 2026 | Jul 2026 | 8.7142857142857 Weeks | Campus Internship
IDEAS ARCHITECT | INTERN | JAIPUR | Jun 2024 | Oct 2024 | 18.857142857143 Weeks</t>
  </si>
  <si>
    <t>P25704015</t>
  </si>
  <si>
    <t>PAVAN</t>
  </si>
  <si>
    <t>GHANSHAM</t>
  </si>
  <si>
    <t>JONDHALE</t>
  </si>
  <si>
    <t>Pavan Ghansham Jondhale</t>
  </si>
  <si>
    <t>pavanjondhale16@gmail.com</t>
  </si>
  <si>
    <t>p25704015@student.nicmar.ac.in</t>
  </si>
  <si>
    <t>06-Oct-2002</t>
  </si>
  <si>
    <t>3481 5850 5161</t>
  </si>
  <si>
    <t>FARMER</t>
  </si>
  <si>
    <t>SAVITA</t>
  </si>
  <si>
    <t>Jondhale Bunglow, Shikshak Colony, College Road, Saikheda, Nashik, Maharashtra,422210</t>
  </si>
  <si>
    <t>Nashik</t>
  </si>
  <si>
    <t>HORIZON ACADEMY</t>
  </si>
  <si>
    <t>COUNCIL FOR THE INDIAN SCHOOL CERTIFICATE EXAMINATION, NEW DELHI</t>
  </si>
  <si>
    <t>2019-May</t>
  </si>
  <si>
    <t>NASHIK PRESIDENCY SCHOOL &amp; JUNIOR COLLEGE</t>
  </si>
  <si>
    <t>2019-Jul</t>
  </si>
  <si>
    <t>K.K. WAGH INSTITUTE OF ENGINEERING EDUCATION &amp; RESEARCH, NASHIK</t>
  </si>
  <si>
    <t>AutoCAD,MS Office,ArcGIS,Revit</t>
  </si>
  <si>
    <t>All India Institute of Local Self Government | Intern  | Nashik | May 2026 | Jul 2026 | 9.7142857142857 Weeks | Campus Internship
Mauli builders &amp; developers | Intern  | College Road, Saikheda | Dec 2023 | Jan 2024 | 4.5714285714286 Weeks</t>
  </si>
  <si>
    <t>P25704016</t>
  </si>
  <si>
    <t>SURESH</t>
  </si>
  <si>
    <t>MANKAR</t>
  </si>
  <si>
    <t>Rutuja Suresh Mankar</t>
  </si>
  <si>
    <t>rutujamankar0908@gmail.com</t>
  </si>
  <si>
    <t>p25704016@student.nicmar.ac.in</t>
  </si>
  <si>
    <t>09-Aug-2000</t>
  </si>
  <si>
    <t>8254 8960 6677</t>
  </si>
  <si>
    <t>SURESH VITTHALRAO MANKAR</t>
  </si>
  <si>
    <t>BUSINESSMEN</t>
  </si>
  <si>
    <t>SUREKHA SURESH MANKAR</t>
  </si>
  <si>
    <t>SUNRISE PG, LAXMAN NAGAR, BANER, PUNE</t>
  </si>
  <si>
    <t>Sharda Nagar, S.T Colony Near Yashodip Convent, Wardha</t>
  </si>
  <si>
    <t>Wardha</t>
  </si>
  <si>
    <t>BHARAT DNYAN MANDIRAM</t>
  </si>
  <si>
    <t>WARDHA, MAHARASHTRA</t>
  </si>
  <si>
    <t>NEW ENGLISH JUNIOR COLLEGE</t>
  </si>
  <si>
    <t>SINHGAD COLLEGE OF ARCHITECTURE, PUNE, MAHARASHTRA</t>
  </si>
  <si>
    <t>2023-Jul</t>
  </si>
  <si>
    <t>AutoCAD,MS Office,Sketchup,Twinmotion,Lumion,Photoshop,ArcGIS</t>
  </si>
  <si>
    <t>MKDM Studio Private Limited | Junior Architect | Pune | Aug 2023 | Aug 2024 | 1Y 0M | 1.92</t>
  </si>
  <si>
    <t>1 Year 0 Months</t>
  </si>
  <si>
    <t>KUSHAAGRA INNOVATIONS FOUNDATION | URBAN PLANNING INTERN | Pune | May 2026 | Jul 2026 | 8.7142857142857 Weeks | Campus Internship
AMRTA TURNKEY PROFESSIONALS | ARCHITECTURAL TRAINEE | NAGPUR | May 2022 | Nov 2022 | 26.285714285714 Weeks</t>
  </si>
  <si>
    <t>The LAP Initiative - PERSONA FEST 2026 
Sustainable Regional Principles, Planning and Transportation
AI &amp; Disaster Management</t>
  </si>
  <si>
    <t>P25704017</t>
  </si>
  <si>
    <t>VINAYAKA</t>
  </si>
  <si>
    <t>VENKATA VARUN</t>
  </si>
  <si>
    <t>MULUMUDI</t>
  </si>
  <si>
    <t>Vinayaka Venkata Varun Mulumudi</t>
  </si>
  <si>
    <t>venkatavarun131@gmail.com</t>
  </si>
  <si>
    <t>p25704017@student.nicmar.ac.in</t>
  </si>
  <si>
    <t>31-Jan-2004</t>
  </si>
  <si>
    <t>Telugu,Hindi,English,</t>
  </si>
  <si>
    <t>5719 4647 4575</t>
  </si>
  <si>
    <t>MULUMUDI NAGARAJU</t>
  </si>
  <si>
    <t>TEACHER</t>
  </si>
  <si>
    <t>MULUMUDI LALITHAMMA</t>
  </si>
  <si>
    <t>HOUSW WIFE</t>
  </si>
  <si>
    <t>1/44 KOTHUR, NELLORE RURAL A.K NAGAR POST SPSR NELLORE DISTRICT ANDHRA PRADESH 524004</t>
  </si>
  <si>
    <t>Nellore</t>
  </si>
  <si>
    <t>Andhra Pradesh</t>
  </si>
  <si>
    <t>KENDRIYA VIDYALAYA NELLORE</t>
  </si>
  <si>
    <t>CBSE, NEW DELHI</t>
  </si>
  <si>
    <t>2021-Jun</t>
  </si>
  <si>
    <t>SRI CHANDRASEKHARENDRA SARASWATHI VISWA MAHAVIDYALAYA (SCSVMV)</t>
  </si>
  <si>
    <t>SRI CHANDRASEKHARENDRA SARASWATHI VISWA MAHAVIDYALAYA (SCSVMV) KANCHIPURAM/TAMIL NADU</t>
  </si>
  <si>
    <t>AutoCAD,3d printing,arcgis,revit</t>
  </si>
  <si>
    <t>NATIONAL INSTITUTE OF URBAN AFFAIRS | PLANNING INTERN | PUNE | May 2026 | Jul 2026 | 8.5714285714286 Weeks | Campus Internship
OFFICE OF EXECUTIVE ENGINEER SSLC&amp; SB | GOVERNMENT | NELLORE | Jun 2024 | Jul 2024 | 4.2857142857143 Weeks</t>
  </si>
  <si>
    <t>workshop on ISRO Earth observation data hub- Bhoonidhi
Remote sensing and gis for rural development
3d printing certification course</t>
  </si>
  <si>
    <t>P25704018</t>
  </si>
  <si>
    <t>NIRANJANA</t>
  </si>
  <si>
    <t>SETHUKUMAR</t>
  </si>
  <si>
    <t>NAIR</t>
  </si>
  <si>
    <t>Niranjana Sethukumar Nair</t>
  </si>
  <si>
    <t>niranjanasangeeta@gmail.com</t>
  </si>
  <si>
    <t>p25704018@student.nicmar.ac.in</t>
  </si>
  <si>
    <t>03-Jun-2003</t>
  </si>
  <si>
    <t>English, Malayalam, Hindi</t>
  </si>
  <si>
    <t>6619 2406 0860</t>
  </si>
  <si>
    <t>SANGEETHA</t>
  </si>
  <si>
    <t>STATE GOVERNMENTÂ EMPLOYEE</t>
  </si>
  <si>
    <t>HNo. 37, Neelima, Sivamangalam Lane, Pattom, ThiruvananthapuramÂ -Â 695004.</t>
  </si>
  <si>
    <t>Thiruvananthapuram</t>
  </si>
  <si>
    <t>Kerala</t>
  </si>
  <si>
    <t>ST THOMAS RESIDENTIAL SCHOOL</t>
  </si>
  <si>
    <t>ICSE, KERALA</t>
  </si>
  <si>
    <t>CHRIST NAGAR HIGHER SECONDARYÂ SCHOOL</t>
  </si>
  <si>
    <t>ICSE/ ISC KERALA</t>
  </si>
  <si>
    <t>2021-May</t>
  </si>
  <si>
    <t>APJ ABDUL KALAM KERALA TECHNOLOGICAL UNIVERSITY</t>
  </si>
  <si>
    <t>GOVERNMENT ENGINEERING COLLEGE BARTON HILL</t>
  </si>
  <si>
    <t>2021-Nov</t>
  </si>
  <si>
    <t>ArcGIS Pro, MS Office, AutoCAD</t>
  </si>
  <si>
    <t>Regional Town and Country Planning Office, Kozhikode | Summer Intern | Kozhikode, Kerala | May 2026 | Jul 2026 | 9.5714285714286 Weeks | Campus Internship
JCJR PARTNERSHIP | CIVIL ENGINEERING INTERN | THIRUVANANTHAPURAM | May 2025 | Jun 2025 | 6.2857142857143 Weeks
SI PROPERTY (KERALA) PRIVATE LIMITED | INTERN | THIRUVANANTHAPURAM | Jun 2024 | Aug 2024 | 7.8571428571429 Weeks
KERALA WATER AUTHOURITY (KWA) | INTERN | THIRUVANANTHAPURAM | May 2023 | May 2023 | 0.85714285714286 Weeks</t>
  </si>
  <si>
    <t>P25704019</t>
  </si>
  <si>
    <t>PARTH</t>
  </si>
  <si>
    <t>VIJAY</t>
  </si>
  <si>
    <t>DERE</t>
  </si>
  <si>
    <t>Parth Vijay Dere</t>
  </si>
  <si>
    <t>parthvdere@gmail.com</t>
  </si>
  <si>
    <t>p25704019@student.nicmar.ac.in</t>
  </si>
  <si>
    <t>06-Jul-2002</t>
  </si>
  <si>
    <t>MARATHI, ENGLISH, HINDI</t>
  </si>
  <si>
    <t>8949 6450 7380</t>
  </si>
  <si>
    <t>JOB</t>
  </si>
  <si>
    <t>DEEPA</t>
  </si>
  <si>
    <t>Atkare Cr., LMD Chowk, Bavdhan Kh., Pune</t>
  </si>
  <si>
    <t>BHARTIYA VIDYA BHAVAN PARANJAPE VIDYA MANDIR, PUNE</t>
  </si>
  <si>
    <t>MAHARASHTRA BOARD OF SECONDARY AND HIGHER SECONDARY EDUCATION, PUNE</t>
  </si>
  <si>
    <t>2008-Jun</t>
  </si>
  <si>
    <t>MAEER'S MIT JR. COLLEGE, PUNE</t>
  </si>
  <si>
    <t>STES SINHGAD COLLEGE OF ARCHITECTURE, PUNE, MAHARASHTRA</t>
  </si>
  <si>
    <t>AutoCAD,MS Office,MS Project,Sketchup,Lumion,Enscape,Arcgis</t>
  </si>
  <si>
    <t>Town planning and valuation department  | Intern | Pune | May 2026 | Jun 2026 | 7.8571428571429 Weeks | Campus Internship
MG ARCHITECTS | INTERN | ERANDWANE, PUNE | Jul 2024 | Dec 2024 | 24.571428571429 Weeks</t>
  </si>
  <si>
    <t>P25704020</t>
  </si>
  <si>
    <t>SHREYAS</t>
  </si>
  <si>
    <t>VIJAYKUMAR</t>
  </si>
  <si>
    <t>GAIKWAD</t>
  </si>
  <si>
    <t>Shreyas Vijaykumar Gaikwad</t>
  </si>
  <si>
    <t>gshreyas3351@gmail.com</t>
  </si>
  <si>
    <t>p25704020@student.nicmar.ac.in</t>
  </si>
  <si>
    <t>02-Dec-2002</t>
  </si>
  <si>
    <t>5217 3060 6622</t>
  </si>
  <si>
    <t>VIJAYKUMAR GAURIHAR GAIKWAD</t>
  </si>
  <si>
    <t>PADMA VIJAYKUMAR GAIKWAD</t>
  </si>
  <si>
    <t>GOVERNMENT SERVANT</t>
  </si>
  <si>
    <t>177, Suyrawanshi Lane Guruwar Peth Tasgaon, Dist. Sangli 416312</t>
  </si>
  <si>
    <t>SWAMI RAMANAND BHARTI VIDYAMANDIR AND JUNIOR COLLEGE TASGAON</t>
  </si>
  <si>
    <t>DR. BABASAHEB AMBEDKAR TECHNOLOGICAL UNIVERSITY, LONERE</t>
  </si>
  <si>
    <t>PADMABHOOSHAN VASANTRAODADA PATIL INSTITUTE OF TECHNOLOGY, BUDHGAON</t>
  </si>
  <si>
    <t>2020-Sep</t>
  </si>
  <si>
    <t>2024-Jul</t>
  </si>
  <si>
    <t>AutoCAD,MS Office,ArcGIS,Google earth engine, ArcGIS Urban</t>
  </si>
  <si>
    <t>Kushaagra innovations foundation | Intern | Pune, Maharashtra | May 2026 | Jul 2026 | 8.7142857142857 Weeks | Campus Internship</t>
  </si>
  <si>
    <t>Civil Engineering Job Simulation â€“ John Holland (Forage)
NPTL Online Certification - Introduction to Urban Planning</t>
  </si>
  <si>
    <t>P25704021</t>
  </si>
  <si>
    <t>CHIRAG</t>
  </si>
  <si>
    <t>PRAKASH</t>
  </si>
  <si>
    <t>BAPARDEKAR</t>
  </si>
  <si>
    <t>Chirag Prakash Bapardekar</t>
  </si>
  <si>
    <t>chiragbapardekar@gmail.com</t>
  </si>
  <si>
    <t>p25704021@student.nicmar.ac.in</t>
  </si>
  <si>
    <t>17-Jan-2003</t>
  </si>
  <si>
    <t>6583 5683 4190</t>
  </si>
  <si>
    <t>PRAKASH KESHAV BAPARDEKAR</t>
  </si>
  <si>
    <t>WORKER</t>
  </si>
  <si>
    <t>JYOTI PRAKASH BAPARDEKAR</t>
  </si>
  <si>
    <t>Shivsankalp Hsg. Soc. RH-134, Flat No.: 05, G Block , Near D.Y. Patil School, Shahunagar Chinchwad, Pune-411019.</t>
  </si>
  <si>
    <t>VIDYA NIKETAN ENG. MED. SCHOOL, PIMPRI, PUNE-411018</t>
  </si>
  <si>
    <t>MAHARASTRA STATE BOARD OF SECONDARY AND HIGHER SECONDARY EDUCATION, PUNE</t>
  </si>
  <si>
    <t>ABHISHEK VIDYALAYAM'S SCIENCE JUNIOR COLLEGE, PUNE-411019</t>
  </si>
  <si>
    <t>SAVITRIBAI PHULE PUNE UNIVERSITY, GANESHKHIND, PUNE-411007</t>
  </si>
  <si>
    <t>MARATHWADA MITRA MANDAL'S COLLEGE OF ARCHITECTURE, PUNE-411004</t>
  </si>
  <si>
    <t>AutoCAD, ArcGIS Pro, Sketchup, Revit, Arhicad, Lumion, Photoshop, MS Office</t>
  </si>
  <si>
    <t>Pune Municipal Corporation (Transportation Department) | Intern | Pune | May 2026 | Jul 2026 | 9 Weeks | Campus Internship
L.J. Purani &amp; Associates | Architectural design, structural engineering, project management, interior design, urban planning | Navrangapura, Ahmedabad - 380009, Gujarat. | Jun 2024 | Oct 2024 | 17.428571428571 Weeks</t>
  </si>
  <si>
    <t>Certificate in Vastu Shastra
Autodesk Revit &amp; Lumion</t>
  </si>
  <si>
    <t>P25704022</t>
  </si>
  <si>
    <t>SUBHAM</t>
  </si>
  <si>
    <t>NATH</t>
  </si>
  <si>
    <t>Subham Nath</t>
  </si>
  <si>
    <t>subhamnath890@gmail.com</t>
  </si>
  <si>
    <t>p25704022@student.nicmar.ac.in</t>
  </si>
  <si>
    <t>20-Jun-1997</t>
  </si>
  <si>
    <t>English, Hindi, Odia</t>
  </si>
  <si>
    <t>3198 0463 4116</t>
  </si>
  <si>
    <t>NARAYAN NATH</t>
  </si>
  <si>
    <t>GOVT EMPLOYEE</t>
  </si>
  <si>
    <t>MANJU LATA NATH</t>
  </si>
  <si>
    <t>QR NO: RD D2, HATISALPADA</t>
  </si>
  <si>
    <t>Balangir</t>
  </si>
  <si>
    <t>Odisha</t>
  </si>
  <si>
    <t>House No: 90, Gobardhanpur</t>
  </si>
  <si>
    <t>Balasore</t>
  </si>
  <si>
    <t>SARASWATI VIDYA MANDIR, SECTOR-6</t>
  </si>
  <si>
    <t>BOARD OF SECONDARY EDUCATION, ODISHA</t>
  </si>
  <si>
    <t>2012-Jun</t>
  </si>
  <si>
    <t>CHAITANYA COLLEGE OF EDUCATION</t>
  </si>
  <si>
    <t>COUNSIL OF HIGHER SECONDARY EDUCATION, ODISHA</t>
  </si>
  <si>
    <t>2014-May</t>
  </si>
  <si>
    <t>BIJU PATTANAYAK UNIVERSITY</t>
  </si>
  <si>
    <t>ORISSA ENGINEERING COLLEGE, BHUBANESWAR</t>
  </si>
  <si>
    <t>2014-Jul</t>
  </si>
  <si>
    <t>Gayatri Projects Limited | Junior Engineer Executive | Sambalpur, Odisha | Oct 2018 | Jun 2019 | 0Y 8M | 2.4
B.K CONSTRUCTION CO. | SITE ENGINEER | Balangir, Odisha | Jul 2019 | Feb 2025 | 5Y 7M | 4.8</t>
  </si>
  <si>
    <t>6 Years 3 Months</t>
  </si>
  <si>
    <t>Pune Municipal Corporation | Intern | pune | May 2026 | Jul 2026 | 9 Weeks | Campus Internship</t>
  </si>
  <si>
    <t>P25704023</t>
  </si>
  <si>
    <t>SONAL</t>
  </si>
  <si>
    <t>AJAY</t>
  </si>
  <si>
    <t>SARSANDE</t>
  </si>
  <si>
    <t>Sonal Ajay Sarsande</t>
  </si>
  <si>
    <t>sonalsarsande1184@gmail.com</t>
  </si>
  <si>
    <t>p25704023@student.nicmar.ac.in</t>
  </si>
  <si>
    <t>08-Apr-2001</t>
  </si>
  <si>
    <t>Married</t>
  </si>
  <si>
    <t>8525 1428 3768</t>
  </si>
  <si>
    <t>AJAY MAGAN SARSANDE</t>
  </si>
  <si>
    <t>PHOTOGRAPHER</t>
  </si>
  <si>
    <t>MANDA AJAY SARSANDE</t>
  </si>
  <si>
    <t>HOUSE WIFE</t>
  </si>
  <si>
    <t>FLAT NO. 201, PAN CARD CLUB RD, BANER HILLS, BANER, PUNE, MAHARASHTRA</t>
  </si>
  <si>
    <t>Garkheda Parisar Road_x000D_
Plot No 5</t>
  </si>
  <si>
    <t>ST FRANCES DE SALES HIGH SCHOOL</t>
  </si>
  <si>
    <t>AURANGABAD, MAHARASHTRA</t>
  </si>
  <si>
    <t>JIJAMATA ARTS &amp; SCIENCE JR.COLLEGE</t>
  </si>
  <si>
    <t>AURANGABAD</t>
  </si>
  <si>
    <t>2017-Aug</t>
  </si>
  <si>
    <t>D. BATU UNIVERSITY</t>
  </si>
  <si>
    <t>JAWAHARLAL NEHRU ENGINEERING COLLEGE</t>
  </si>
  <si>
    <t>2019-Aug</t>
  </si>
  <si>
    <t>2024-May</t>
  </si>
  <si>
    <t>AutoCAD,MS Office,MS Project,Sketch Up,Lumion,ArcGIS,Photoshop,Rivet,3DS Max,Vray</t>
  </si>
  <si>
    <t>Reflex Architects | Jr. Architect | Baner, Pune | Jan 2025 | Jul 2025 | 0Y 6M | 1.5</t>
  </si>
  <si>
    <t>0 Years 6 Months</t>
  </si>
  <si>
    <t>DP Design Associates | Urban Planner and Architect | Shreyanagar, Aurangabad | May 2026 | Jul 2026 | 8.7142857142857 Weeks | Campus Internship
Tanishqa architects and planning | Architect | Baner, Pune | Jan 2023 | May 2023 | 19.285714285714 Weeks</t>
  </si>
  <si>
    <t>3DS Max
Holi Polloi Workshop</t>
  </si>
  <si>
    <t>P25704024</t>
  </si>
  <si>
    <t>RIYA</t>
  </si>
  <si>
    <t>MUKESH</t>
  </si>
  <si>
    <t>JAIN</t>
  </si>
  <si>
    <t>Riya Mukesh Jain</t>
  </si>
  <si>
    <t>riiyajain000@gmail.com</t>
  </si>
  <si>
    <t>p25704024@student.nicmar.ac.in</t>
  </si>
  <si>
    <t>09-Apr-2001</t>
  </si>
  <si>
    <t>HINDI</t>
  </si>
  <si>
    <t>6558 2567 0073</t>
  </si>
  <si>
    <t>PROPERTY DEALER</t>
  </si>
  <si>
    <t>SAMPADA</t>
  </si>
  <si>
    <t>H.n. 833, Mahsurkar Marg, Behind Anup Steel And Beside Kumar Transport, Queta Colony, Nagpur - 440008</t>
  </si>
  <si>
    <t>CENTRAL INDIA PUBLIC SCHOOL, NAGPUR</t>
  </si>
  <si>
    <t>CENTRAL BOARD OF SECONDARY EDUCATION</t>
  </si>
  <si>
    <t>LATE. NIRDHAN PATIL WAGHAYE ART'S &amp; SCIENCE JR. COLLEGE, LAKHNI</t>
  </si>
  <si>
    <t>RASHTRASANT TUKADOJI MAHARAJ NAGPUR UNIVERSITY</t>
  </si>
  <si>
    <t>INSTITUTE OF DESIGN EDUCTAION AND ARCHITECTURAL STUDIES, NAGPUR, MAHARASHTRA</t>
  </si>
  <si>
    <t>AutoCAD,sketchup,power point,photoshop,enscape,ArcGIS,Lumion,Excel,Canva,D5,Revit,AutoCAD,Procreate</t>
  </si>
  <si>
    <t>Nagpur Metropolitan Region Development Authority | Urban Planning Intern | Nagpur | May 2026 | Jun 2026 | 8 Weeks | Campus Internship
Akruti Concept Studio | Architectural Intern | Pune | Jan 2024 | May 2024 | 19.571428571429 Weeks</t>
  </si>
  <si>
    <t>AI &amp; Disaster Management
Introduction to Urban Planning
IKS Siddhanta: Indian Town Planning &amp; Architecture</t>
  </si>
  <si>
    <t>P25704025</t>
  </si>
  <si>
    <t>SHIVANI</t>
  </si>
  <si>
    <t>DEEPAK</t>
  </si>
  <si>
    <t>MEHARE</t>
  </si>
  <si>
    <t>Shivani Deepak Mehare</t>
  </si>
  <si>
    <t>shivanimehare102@gmail.com</t>
  </si>
  <si>
    <t>p25704025@student.nicmar.ac.in</t>
  </si>
  <si>
    <t>24-Jan-2002</t>
  </si>
  <si>
    <t>ENGLISH HINDI MARATHI</t>
  </si>
  <si>
    <t>5295 6022 0180</t>
  </si>
  <si>
    <t>DEEPAK MEHARE</t>
  </si>
  <si>
    <t>USHA DEEPAK MEHARE</t>
  </si>
  <si>
    <t>RAVI NAGAR, RING ROAD, KAULKHED, AKOLA.</t>
  </si>
  <si>
    <t>Akola</t>
  </si>
  <si>
    <t>THE NOEL ENGLISH SCHOOL, AKOLA</t>
  </si>
  <si>
    <t>AMRAVATI DIVISIONAL BOARD</t>
  </si>
  <si>
    <t>2015-May</t>
  </si>
  <si>
    <t>SUDHARKARRAO NAIK ARTS, SCIENCE &amp; UMASHANKAR KHETAN COMMERCE JR. COLLEGE AKOLA</t>
  </si>
  <si>
    <t>DR. BHANUBEN NANAVATI COLLEGE OF ARCHITECTURE FOR WOMEN, PUNE</t>
  </si>
  <si>
    <t>AutoCAD,MS Office,Sketchup,photoshop,Revit</t>
  </si>
  <si>
    <t>DESIGNSHALA COLLBORATIVE | URBAN PLANNING INTERN | Pune | May 2026 | Jul 2026 | 8.7142857142857 Weeks | Campus Internship
ANDSPACES CONSULTANTS PVT. LTD. | ARCHITECTURAL INTERN | PUNE | Jun 2024 | Nov 2024 | 24 Weeks</t>
  </si>
  <si>
    <t>P25704026</t>
  </si>
  <si>
    <t>VASUDHA</t>
  </si>
  <si>
    <t>GAJANAN</t>
  </si>
  <si>
    <t>THAKUR</t>
  </si>
  <si>
    <t>Vasudha Gajanan Thakur</t>
  </si>
  <si>
    <t>vasudhathakur03@gmail.com</t>
  </si>
  <si>
    <t>p25704026@student.nicmar.ac.in</t>
  </si>
  <si>
    <t>30-Nov-2001</t>
  </si>
  <si>
    <t>6744 6536 7254</t>
  </si>
  <si>
    <t>GAJANAN JANARDAN THAKUR</t>
  </si>
  <si>
    <t>SUNITA GAJANAN THAKUR</t>
  </si>
  <si>
    <t>H.No.936, Kegaon - Aweda, PO.- Uran, Dist.-Raigad, Maharashtra, 400702</t>
  </si>
  <si>
    <t>Raigad</t>
  </si>
  <si>
    <t>URAN EDUCATION SOCIETY'S ENGLISH MEDIUM SCHOOL</t>
  </si>
  <si>
    <t>URAN EDUCATION SOCIETY'S ENGLISH MEDIUM SCHOOL AND JR. COLLEGE</t>
  </si>
  <si>
    <t>UNIVERSITY OF MUMBAI</t>
  </si>
  <si>
    <t>BHARATI VIDYAPEETH COLLEGE OF ARCHITECTURE, NAVI MUMBAI</t>
  </si>
  <si>
    <t>AutoCAD,MS Office,GIS,SketchUp,VRay,Photoshop,Enscape,Lumion</t>
  </si>
  <si>
    <t>CIDCO | Intern | Navi Mumbai | May 2026 | Jul 2026 | 8.5714285714286 Weeks | Campus Internship
ASC ARCHITECTS AND INTERIOR DESIGNERS | INTERN | NAVI MUMBAI | Nov 2022 | Mar 2023 | 18.571428571429 Weeks</t>
  </si>
  <si>
    <t>P25704027</t>
  </si>
  <si>
    <t>PRANJAL</t>
  </si>
  <si>
    <t>VISHNU</t>
  </si>
  <si>
    <t>KUMAWAT</t>
  </si>
  <si>
    <t>Pranjal Vishnu Kumawat</t>
  </si>
  <si>
    <t>pranjalvkumawat2003@gmail.com</t>
  </si>
  <si>
    <t>p25704027@student.nicmar.ac.in</t>
  </si>
  <si>
    <t>22-Feb-2003</t>
  </si>
  <si>
    <t>English , Hindi , Marathi</t>
  </si>
  <si>
    <t>9404 1240 3958</t>
  </si>
  <si>
    <t>VISHNU SHANTARAM KUMAWAT</t>
  </si>
  <si>
    <t>CIVIL ENGINEER</t>
  </si>
  <si>
    <t>NIRMALA VISHNU KUMAWAT</t>
  </si>
  <si>
    <t>BA</t>
  </si>
  <si>
    <t>Plot No 47 , Agarkar Mala , Arban Bank Colony , Station Road , Ahmednagar , Maharashtra</t>
  </si>
  <si>
    <t>BHAUSAHEB FIRODIYA HIGH SCHOOL AHMEDNAGAR</t>
  </si>
  <si>
    <t>MAHARASHTRA STATE BOARD</t>
  </si>
  <si>
    <t>BHAUSAHEB FIRODIYA JUNIOR COLLEGE , AHMEDNAGAR</t>
  </si>
  <si>
    <t>SAVITRIBAI PHULE UNIVERSITY , PUNE</t>
  </si>
  <si>
    <t>DR. BHANUBEN NANAVATI COLLEGE OF ARCHITECTURE FOR WOMEN , PUNE</t>
  </si>
  <si>
    <t>PTV Visum,PTV Vissim,ArcGIS Pro,AutoCAD,MS Office,Revit,Sketchup,Photoshop</t>
  </si>
  <si>
    <t>Pune Municipal Corporation | Intern | Pune | May 2026 | Jul 2026 | 9 Weeks | Campus Internship
AR AND ASSOCIATES | ARCHITECTURAL INTERN | PANJIM,GOA | Jun 2024 | Nov 2024 | 24 Weeks</t>
  </si>
  <si>
    <t>P25704028</t>
  </si>
  <si>
    <t>DIVESH</t>
  </si>
  <si>
    <t>BHONDAVE</t>
  </si>
  <si>
    <t>Divesh Prakash Bhondave</t>
  </si>
  <si>
    <t>diveshbhondave06@gmail.com</t>
  </si>
  <si>
    <t>p25704028@student.nicmar.ac.in</t>
  </si>
  <si>
    <t>12-Dec-2002</t>
  </si>
  <si>
    <t>ENGLISH,HINDI,MARATHI</t>
  </si>
  <si>
    <t>9023 7029 9223</t>
  </si>
  <si>
    <t>PRADNYA BHONDAVE</t>
  </si>
  <si>
    <t>At Post- Abitghar,Tal-Wada,Dist-Palghar</t>
  </si>
  <si>
    <t>ATMA MALIK INTERNATIONAL SCHOOL</t>
  </si>
  <si>
    <t>CENTRAL BOARD OF SECONDARY EDUCATION, DELHI</t>
  </si>
  <si>
    <t>A. L. C. JUNIOR COLLEGE</t>
  </si>
  <si>
    <t>SECONDARY AND HIGHER SECONDARY EDUCATION,PUNE,MAHARASHTRA</t>
  </si>
  <si>
    <t>DATTA MEGHE COLLEGE OF ENGINEERING, MUMBAI, MAHARASHTRA</t>
  </si>
  <si>
    <t>Maharashtra State Road Development Corporation Limited (SPA) | INTERN | Belapur, Navi Mumbai  | May 2026 | Jul 2026 | 8.8571428571429 Weeks | Campus Internship
Richa Building Material Supplier &amp; Developer | Intern | WADA | Jun 2024 | Jul 2024 | 4.2857142857143 Weeks</t>
  </si>
  <si>
    <t>National Programme on Technology Enhanced Learning
Indian Town Planning and Architecture</t>
  </si>
  <si>
    <t>P25704029</t>
  </si>
  <si>
    <t>SAHIL</t>
  </si>
  <si>
    <t>VILAS</t>
  </si>
  <si>
    <t>INGALE</t>
  </si>
  <si>
    <t>Sahil Vilas Ingale</t>
  </si>
  <si>
    <t>ingalesahi007@gmail.com</t>
  </si>
  <si>
    <t>p25704029@student.nicmar.ac.in</t>
  </si>
  <si>
    <t>04-May-2001</t>
  </si>
  <si>
    <t>Marathi , Hindi , English</t>
  </si>
  <si>
    <t>6147 4616 9132</t>
  </si>
  <si>
    <t>VARSHA</t>
  </si>
  <si>
    <t>FLAT NO 404,G-BUILDING,WHISPERING WINDS PHASE 2,BANER PASHAN LINK ROAD,PASHAN 411021</t>
  </si>
  <si>
    <t>A/P RAJURI, KRUSHNKUNJ HOUSE NEAR RAJLAKSHMI BAZAR,KURAVALIPATI CHOWK RAJURI ,PUNE-PANDHARPUR ROAD,TAL-PHALTAN DIS-SATARA</t>
  </si>
  <si>
    <t>SHANTINIKETAN SEC. AND HIGH SEC. VIDYMANDIR SANGLI</t>
  </si>
  <si>
    <t>DR.CHANDRABHANU SONAVANE JUNIOR COLLEGE,UKKADGOAN,SOLAPUR</t>
  </si>
  <si>
    <t>SINHGAD COLLEGE OF ARCHITECTURE,VADGOAN</t>
  </si>
  <si>
    <t>AutoCAD,MS Office,MS Project,REVIT,SKETCHUP,LUMION,ENSCAPE,ArcGIS,CANVA</t>
  </si>
  <si>
    <t>BHANSALI &amp; ASSOCIATES | JUNIOR ARCHITECT | PUNE | Aug 2024 | Aug 2025 | 1Y 0M | 2.16</t>
  </si>
  <si>
    <t>All India Institute of Local Self-Government  | INTERN  | Pune | May 2026 | Jul 2026 | 9.7142857142857 Weeks | Campus Internship
UNITECTURE DESIGN SOLUTIONS | INTERN ARCHITECT | Pune | Jun 2023 | Nov 2023 | 24 Weeks</t>
  </si>
  <si>
    <t>AI and Disaster Management
Foundations of Project Management
The LAP Initiative</t>
  </si>
  <si>
    <t>P25704030</t>
  </si>
  <si>
    <t>NUPUR</t>
  </si>
  <si>
    <t>RAHUL</t>
  </si>
  <si>
    <t>DETHE</t>
  </si>
  <si>
    <t>Nupur Rahul Dethe</t>
  </si>
  <si>
    <t>nupurdethe@gmail.com</t>
  </si>
  <si>
    <t>p25704030@student.nicmar.ac.in</t>
  </si>
  <si>
    <t>11-Aug-2002</t>
  </si>
  <si>
    <t>7447 7000 2048</t>
  </si>
  <si>
    <t>RAHUL ATMARAM DETHE</t>
  </si>
  <si>
    <t>EMPLOYEEAT WESTERN COAL MINES</t>
  </si>
  <si>
    <t>VAISHALI RAHUL DETHE</t>
  </si>
  <si>
    <t>Choriya Layout Behind Kalpana Marbles_x000D_
Rahul Dethe House</t>
  </si>
  <si>
    <t>Yavatmal</t>
  </si>
  <si>
    <t>MACAROON STUDENTS ACADEMY WADAGAON YAVATMAL</t>
  </si>
  <si>
    <t>CENTRAL BOARD OF SECONDARY EDUCATION MAHARASHTRA</t>
  </si>
  <si>
    <t>NIRALA JUNIOR COLLEGE</t>
  </si>
  <si>
    <t>SINHGAD COLLEGE OF ARCHITECTURE VADGAON PUNE</t>
  </si>
  <si>
    <t>2021-Feb</t>
  </si>
  <si>
    <t>National Institute of Urban Affairs  | Urban Planning Intern | Delhi | May 2026 | Jul 2026 | 8.7142857142857 Weeks | Campus Internship
Group Consultants | Intern Architect | Pune | Jul 2024 | Oct 2024 | 17.428571428571 Weeks</t>
  </si>
  <si>
    <t>P25704032</t>
  </si>
  <si>
    <t>APURV</t>
  </si>
  <si>
    <t>RAJESH</t>
  </si>
  <si>
    <t>Apurv Rajesh Thakur</t>
  </si>
  <si>
    <t>apurv1603@gmail.com</t>
  </si>
  <si>
    <t>p25704032@student.nicmar.ac.in</t>
  </si>
  <si>
    <t>16-Mar-2001</t>
  </si>
  <si>
    <t>English,Marathi,Hindi</t>
  </si>
  <si>
    <t>6599 0336 1008</t>
  </si>
  <si>
    <t>HOUSE NO.358, NEAR GANRAJ APPT, MAHATAVLI,NAGAON RD URAN, NEAR ONGC MAIN GATE, URAN, NAVI MUMBAI, 400702</t>
  </si>
  <si>
    <t>Near Vitthal Mandir, Bhendkhal At Post JNPT Uran Navi Mumbai</t>
  </si>
  <si>
    <t>URAN EDUCATION SOCIETY ENGLISH MEDIUM SCHOOL,URAN</t>
  </si>
  <si>
    <t>MAHARASHTRA STATE BOARD OF SECONDARY AND HIGHER SECONDARY EDUCATION MAHARASHTRA</t>
  </si>
  <si>
    <t>URAN EDUCATION SOCIETY ENGLISH MEDIUM SCHOOL &amp; JR. COLLEGE URAN</t>
  </si>
  <si>
    <t>MAHARASHTRA STATE BOARD OF SECONDARY AND HIGHER SECONDARY EDUCATION</t>
  </si>
  <si>
    <t>ANJUMAN-I-ISLAM KALSEKAR TECHNICAL CAMPUS PANVEL, MAHARASHTRA</t>
  </si>
  <si>
    <t>AutoCAD,MS Office,GIS,Sktech up,Enscape,Photoshop</t>
  </si>
  <si>
    <t>Maharashtra State Road Development Corporation Limited  (MSRDC) | INTERN | Belapur,Navi Mumbai | May 2026 | Jul 2026 | 8.8571428571429 Weeks | Campus Internship
CITY AND INDUSTRIAL DEVELOPMENT CORPORATION (CIDCO) | ARCHITECTURAL INTERN | BELAPUR- NAVI MUMBAI | Dec 2022 | Apr 2023 | 18.571428571429 Weeks</t>
  </si>
  <si>
    <t>STRATEGIC MANAGEMENT OF PORT, SHIPPING, AND LOGISTICS ECOSYSTEMS</t>
  </si>
  <si>
    <t>P25704033</t>
  </si>
  <si>
    <t>DISHA</t>
  </si>
  <si>
    <t>ATUL</t>
  </si>
  <si>
    <t>WANKHADE</t>
  </si>
  <si>
    <t>Disha Atul Wankhade</t>
  </si>
  <si>
    <t>dishaawankhade3@gmail.com</t>
  </si>
  <si>
    <t>p25704033@student.nicmar.ac.in</t>
  </si>
  <si>
    <t>14-Mar-2002</t>
  </si>
  <si>
    <t>4347 1724 0559</t>
  </si>
  <si>
    <t>RETIRED LECTURER</t>
  </si>
  <si>
    <t>BHAVANA</t>
  </si>
  <si>
    <t>Niwara Construction, Vardhaman Nagar, Drawha- 445202, Dist.- Yavatmal</t>
  </si>
  <si>
    <t>JIJAMATA GIRLS HIGHSCHOOL, DARWHA- 445202, DIST.- YAVATMAL</t>
  </si>
  <si>
    <t>AMRAVATI BOARD, MAHARASHTRA</t>
  </si>
  <si>
    <t>SHRI. SHIVAJI JUNIOR COLLEGE, DARWHA- 445202, DIST.- YAVATMAL</t>
  </si>
  <si>
    <t>SINHGAD COLLEGE OF ARCHITECTURE, PUNE</t>
  </si>
  <si>
    <t>AutoCAD,MS Office,ArcGIS,Photoshop,Indesign</t>
  </si>
  <si>
    <t>Designshala Collaborative | Urban Planning Intern | Pune | May 2026 | Jun 2026 | 7.7142857142857 Weeks | Campus Internship
Ignitus Architectural Studio | Architectural Intern | Ahmedabad | Jul 2024 | Nov 2024 | 21.714285714286 Weeks</t>
  </si>
  <si>
    <t>P25704034</t>
  </si>
  <si>
    <t>AAYUSHI</t>
  </si>
  <si>
    <t>ANANTA</t>
  </si>
  <si>
    <t>NANDANWAR</t>
  </si>
  <si>
    <t>Aayushi Ananta Nandanwar</t>
  </si>
  <si>
    <t>aayu262001@gmail.com</t>
  </si>
  <si>
    <t>p25704034@student.nicmar.ac.in</t>
  </si>
  <si>
    <t>26-Oct-2001</t>
  </si>
  <si>
    <t>4898 2527 3992</t>
  </si>
  <si>
    <t>ANANTA NANDANWAR</t>
  </si>
  <si>
    <t>RETIRED CLERK</t>
  </si>
  <si>
    <t>ANITA NANDANWAR</t>
  </si>
  <si>
    <t>Plot No.01, Mahavir Colony, Tirora Road, Kudwa, Gondia-441614</t>
  </si>
  <si>
    <t>Gondia</t>
  </si>
  <si>
    <t>GUJARATI NATIONAL HIGH SCHOOL, GONDIA</t>
  </si>
  <si>
    <t>S.M. PATEL JUNIOR COLLEGE, GONDIA</t>
  </si>
  <si>
    <t>DR. D.Y. PATIL COLLEGE OF ARCHITECTURE, AKURDI, PUNE</t>
  </si>
  <si>
    <t>AutoCAD,MS Office,MS Project,SketchUp,Lumion,Procreate,Photoshop,Enscape,Revit,ArcGIS</t>
  </si>
  <si>
    <t>TOWN PLANNING AND VALUATION DEPARTMENT, PUNE | Urban Planning Intern | Pune | May 2026 | Jun 2026 | 8 Weeks | Campus Internship
ORIGIN ASSOCIATES | Architecture Firm | BALEWADI, PUNE | Jun 2024 | Nov 2024 | 21.857142857143 Weeks</t>
  </si>
  <si>
    <t>Software Courses
UX/UI Design Course</t>
  </si>
  <si>
    <t>P25704035</t>
  </si>
  <si>
    <t>RUSHIKESH</t>
  </si>
  <si>
    <t>VINOD</t>
  </si>
  <si>
    <t>BURUNGALE</t>
  </si>
  <si>
    <t>Rushikesh Vinod Burungale</t>
  </si>
  <si>
    <t>rushikeshburungale9913@gmail.com</t>
  </si>
  <si>
    <t>p25704035@student.nicmar.ac.in</t>
  </si>
  <si>
    <t>22-May-2001</t>
  </si>
  <si>
    <t>English, Marathi, Hindi</t>
  </si>
  <si>
    <t>2028 6131 7665</t>
  </si>
  <si>
    <t>VINOD BURUNGALE</t>
  </si>
  <si>
    <t>RATNAPRABHA BURUNGALE</t>
  </si>
  <si>
    <t>Shivnagar, Malegaon Bk, Baramati, Pune</t>
  </si>
  <si>
    <t>SHARDABAI PAWAR VIDYALAYA, SHIV NAGAR, MALEGAON BK, BARAMATI, PUNE</t>
  </si>
  <si>
    <t>MAHARASHTRA STATE BOARD FOR SECONDARY AND HIGHER SECONDARY EDUCATION, PUNE</t>
  </si>
  <si>
    <t>VIDYA PRATISHTHAN'S ART, SCIENCE, COMMERCE COLLEGE, BARAMATI</t>
  </si>
  <si>
    <t>AutoCAD,MS Office,MS Project,Sketchup,Lumion,Photoshop,Revit,VRay,Enscape,ArcGIS</t>
  </si>
  <si>
    <t>Mahesh Jarad Associates | Junior Draftsman | Baramati | Jul 2018 | Jun 2019 | 0Y 11M | 1.2
Awishkar Architects | Assistant Architect | Baramati | Jun 2024 | Jun 2025 | 1Y 0M | 3</t>
  </si>
  <si>
    <t>2 Years 0 Months</t>
  </si>
  <si>
    <t>TOWN PLANNING AND VALUATION DEPARTMENT, PUNE | Urban Planning Intern | Pune | May 2026 | Jun 2026 | 8 Weeks | Campus Internship
AJ Architects and Interior Designers Private Limited | Architectural Firm | Erandawane, Pune | Jun 2023 | Oct 2023 | 19 Weeks</t>
  </si>
  <si>
    <t>NPTEL- Introduction to Urban Planning
Software Courses
Computer-aided Design Course</t>
  </si>
  <si>
    <t>P25704036</t>
  </si>
  <si>
    <t>DIVYA</t>
  </si>
  <si>
    <t>MAHENDRAKUMAR</t>
  </si>
  <si>
    <t>AYYER</t>
  </si>
  <si>
    <t>Divya Mahendrakumar Ayyer</t>
  </si>
  <si>
    <t>ayyerdivi15@gmail.com</t>
  </si>
  <si>
    <t>p25704036@student.nicmar.ac.in</t>
  </si>
  <si>
    <t>28-May-2002</t>
  </si>
  <si>
    <t>2093 5777 8103</t>
  </si>
  <si>
    <t>MAHENDRA KUMAR AYYER</t>
  </si>
  <si>
    <t>PRIVATE JOB</t>
  </si>
  <si>
    <t>JYOTI M. AYYER</t>
  </si>
  <si>
    <t>C/o Grishma Yadav, Hingna Road ,opp. Balode Layout, Akola</t>
  </si>
  <si>
    <t>SCHOOL OF SCHOLARS</t>
  </si>
  <si>
    <t>CENTRAL BOARD OF SECONDARY EDUCATION , AKOLA, MAHARASTRA</t>
  </si>
  <si>
    <t>MOUNT CARMEL HIGHER SECONDARY SCHOOL</t>
  </si>
  <si>
    <t>BHANUBEN NANAVATI COLLEGE COLLEGE OF ARCHITECTURE</t>
  </si>
  <si>
    <t>2025-Jul</t>
  </si>
  <si>
    <t>AutoCAD,MS Office,Sketchup,photoshop,revit</t>
  </si>
  <si>
    <t>Designshala Collaborative | Urban Planning Intern  | Pune | May 2026 | Jul 2026 | 8.7142857142857 Weeks | Campus Internship
N H ARCHITECTS | ARCHITECTURAL INTERN | AHMEDABAD | Jun 2024 | Dec 2024 | 28 Weeks</t>
  </si>
  <si>
    <t>P25704038</t>
  </si>
  <si>
    <t>ABHISHEK</t>
  </si>
  <si>
    <t>ARUN</t>
  </si>
  <si>
    <t>Abhishek Arun Patil</t>
  </si>
  <si>
    <t>patilabhishekarun@gmail.com</t>
  </si>
  <si>
    <t>p25704038@student.nicmar.ac.in</t>
  </si>
  <si>
    <t>09-Sep-2001</t>
  </si>
  <si>
    <t>English</t>
  </si>
  <si>
    <t>5228 7523 2164</t>
  </si>
  <si>
    <t>ARUN SHANKAR PATIL</t>
  </si>
  <si>
    <t>MEGHA ARUN PATIL</t>
  </si>
  <si>
    <t>Kegaon Bazarpur Uran 400702</t>
  </si>
  <si>
    <t>URAN EDUCATION SOCIETY ENGLISH MEDIUM SCHOOL</t>
  </si>
  <si>
    <t>URAN EDUCATION SOCIETY ENGLISH MEDIUM SCHOOL &amp; JUNIOR COLLEGE</t>
  </si>
  <si>
    <t>VISHWANIKETAN COLLEGE OF ARCHITECTURE</t>
  </si>
  <si>
    <t>2021-Jul</t>
  </si>
  <si>
    <t>AutoCAD,MS Office,SKETCHUP,REVIT,GIS,ENSCAPE,VRAY,LUMION</t>
  </si>
  <si>
    <t>CITY AND INDUSTRIAL DEVELOPMENT CORPORATION OF MAHARASHTRA LIMITED  | Intern | Belapur, Navi Mumbai | May 2026 | Jul 2026 | 8.5714285714286 Weeks | Campus Internship
CITY  AND INSUSTRIAL DEVELOPMENT CORPORATION (CIDCO) | ARCHITECTURAL INTERN  | BELAPUR  | Nov 2023 | Feb 2024 | 15.714285714286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</si>
</sst>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4001_327986.jpg" TargetMode="External"/><Relationship Id="rId_hyperlink_2" Type="http://schemas.openxmlformats.org/officeDocument/2006/relationships/hyperlink" Target="https://nconnect.nicmar.ac.in/storage/profile/ProfilePhoto_P25704004_981675.jpg" TargetMode="External"/><Relationship Id="rId_hyperlink_3" Type="http://schemas.openxmlformats.org/officeDocument/2006/relationships/hyperlink" Target="https://nconnect.nicmar.ac.in/storage/profile/ProfilePhoto_P25704005_592674.jpg" TargetMode="External"/><Relationship Id="rId_hyperlink_4" Type="http://schemas.openxmlformats.org/officeDocument/2006/relationships/hyperlink" Target="https://nconnect.nicmar.ac.in/storage/profile/ProfilePhoto_P25704006_537618.jpg" TargetMode="External"/><Relationship Id="rId_hyperlink_5" Type="http://schemas.openxmlformats.org/officeDocument/2006/relationships/hyperlink" Target="https://nconnect.nicmar.ac.in/storage/profile/ProfilePhoto_P25704007_382496.jpg" TargetMode="External"/><Relationship Id="rId_hyperlink_6" Type="http://schemas.openxmlformats.org/officeDocument/2006/relationships/hyperlink" Target="https://nconnect.nicmar.ac.in/storage/profile/ProfilePhoto_P25704008_732964.jpg" TargetMode="External"/><Relationship Id="rId_hyperlink_7" Type="http://schemas.openxmlformats.org/officeDocument/2006/relationships/hyperlink" Target="https://nconnect.nicmar.ac.in/storage/profile/ProfilePhoto_P25704010_926485.jpg" TargetMode="External"/><Relationship Id="rId_hyperlink_8" Type="http://schemas.openxmlformats.org/officeDocument/2006/relationships/hyperlink" Target="https://nconnect.nicmar.ac.in/storage/profile/ProfilePhoto_P25704011_741839.jpg" TargetMode="External"/><Relationship Id="rId_hyperlink_9" Type="http://schemas.openxmlformats.org/officeDocument/2006/relationships/hyperlink" Target="https://nconnect.nicmar.ac.in/storage/profile/ProfilePhoto_P25704012_517239.jpg" TargetMode="External"/><Relationship Id="rId_hyperlink_10" Type="http://schemas.openxmlformats.org/officeDocument/2006/relationships/hyperlink" Target="https://nconnect.nicmar.ac.in/storage/profile/ProfilePhoto_P25704014_271968.jpg" TargetMode="External"/><Relationship Id="rId_hyperlink_11" Type="http://schemas.openxmlformats.org/officeDocument/2006/relationships/hyperlink" Target="https://nconnect.nicmar.ac.in/storage/profile/ProfilePhoto_P25704015_271856.jpg" TargetMode="External"/><Relationship Id="rId_hyperlink_12" Type="http://schemas.openxmlformats.org/officeDocument/2006/relationships/hyperlink" Target="https://nconnect.nicmar.ac.in/storage/profile/ProfilePhoto_P25704016_615842.jpg" TargetMode="External"/><Relationship Id="rId_hyperlink_13" Type="http://schemas.openxmlformats.org/officeDocument/2006/relationships/hyperlink" Target="https://nconnect.nicmar.ac.in/storage/profile/ProfilePhoto_P25704017_891326.jpg" TargetMode="External"/><Relationship Id="rId_hyperlink_14" Type="http://schemas.openxmlformats.org/officeDocument/2006/relationships/hyperlink" Target="https://nconnect.nicmar.ac.in/storage/profile/ProfilePhoto_P25704018_982543.jpg" TargetMode="External"/><Relationship Id="rId_hyperlink_15" Type="http://schemas.openxmlformats.org/officeDocument/2006/relationships/hyperlink" Target="https://nconnect.nicmar.ac.in/storage/profile/ProfilePhoto_P25704019_593674.jpg" TargetMode="External"/><Relationship Id="rId_hyperlink_16" Type="http://schemas.openxmlformats.org/officeDocument/2006/relationships/hyperlink" Target="https://nconnect.nicmar.ac.in/storage/profile/ProfilePhoto_P25704020_278361.jpg" TargetMode="External"/><Relationship Id="rId_hyperlink_17" Type="http://schemas.openxmlformats.org/officeDocument/2006/relationships/hyperlink" Target="https://nconnect.nicmar.ac.in/storage/profile/ProfilePhoto_P25704021_426987.jpg" TargetMode="External"/><Relationship Id="rId_hyperlink_18" Type="http://schemas.openxmlformats.org/officeDocument/2006/relationships/hyperlink" Target="https://nconnect.nicmar.ac.in/storage/profile/ProfilePhoto_P25704022_561872.jpg" TargetMode="External"/><Relationship Id="rId_hyperlink_19" Type="http://schemas.openxmlformats.org/officeDocument/2006/relationships/hyperlink" Target="https://nconnect.nicmar.ac.in/storage/profile/ProfilePhoto_P25704023_534962.jpg" TargetMode="External"/><Relationship Id="rId_hyperlink_20" Type="http://schemas.openxmlformats.org/officeDocument/2006/relationships/hyperlink" Target="https://nconnect.nicmar.ac.in/storage/profile/ProfilePhoto_P25704024_853971.jpg" TargetMode="External"/><Relationship Id="rId_hyperlink_21" Type="http://schemas.openxmlformats.org/officeDocument/2006/relationships/hyperlink" Target="https://nconnect.nicmar.ac.in/storage/profile/ProfilePhoto_P25704025_279518.jpg" TargetMode="External"/><Relationship Id="rId_hyperlink_22" Type="http://schemas.openxmlformats.org/officeDocument/2006/relationships/hyperlink" Target="https://nconnect.nicmar.ac.in/storage/profile/ProfilePhoto_P25704026_986524.jpg" TargetMode="External"/><Relationship Id="rId_hyperlink_23" Type="http://schemas.openxmlformats.org/officeDocument/2006/relationships/hyperlink" Target="https://nconnect.nicmar.ac.in/storage/profile/ProfilePhoto_P25704027_845267.jpg" TargetMode="External"/><Relationship Id="rId_hyperlink_24" Type="http://schemas.openxmlformats.org/officeDocument/2006/relationships/hyperlink" Target="https://nconnect.nicmar.ac.in/storage/profile/ProfilePhoto_P25704028_759214.jpg" TargetMode="External"/><Relationship Id="rId_hyperlink_25" Type="http://schemas.openxmlformats.org/officeDocument/2006/relationships/hyperlink" Target="https://nconnect.nicmar.ac.in/storage/profile/ProfilePhoto_P25704029_425917.jpg" TargetMode="External"/><Relationship Id="rId_hyperlink_26" Type="http://schemas.openxmlformats.org/officeDocument/2006/relationships/hyperlink" Target="https://nconnect.nicmar.ac.in/storage/profile/ProfilePhoto_P25704030_279351.jpg" TargetMode="External"/><Relationship Id="rId_hyperlink_27" Type="http://schemas.openxmlformats.org/officeDocument/2006/relationships/hyperlink" Target="https://nconnect.nicmar.ac.in/storage/profile/ProfilePhoto_P25704032_987163.jpg" TargetMode="External"/><Relationship Id="rId_hyperlink_28" Type="http://schemas.openxmlformats.org/officeDocument/2006/relationships/hyperlink" Target="https://nconnect.nicmar.ac.in/storage/profile/ProfilePhoto_P25704033_491638.jpg" TargetMode="External"/><Relationship Id="rId_hyperlink_29" Type="http://schemas.openxmlformats.org/officeDocument/2006/relationships/hyperlink" Target="https://nconnect.nicmar.ac.in/storage/profile/ProfilePhoto_P25704034_924785.jpg" TargetMode="External"/><Relationship Id="rId_hyperlink_30" Type="http://schemas.openxmlformats.org/officeDocument/2006/relationships/hyperlink" Target="https://nconnect.nicmar.ac.in/storage/profile/ProfilePhoto_P25704035_451867.jpg" TargetMode="External"/><Relationship Id="rId_hyperlink_31" Type="http://schemas.openxmlformats.org/officeDocument/2006/relationships/hyperlink" Target="https://nconnect.nicmar.ac.in/storage/profile/ProfilePhoto_P25704036_238451.jpg" TargetMode="External"/><Relationship Id="rId_hyperlink_32" Type="http://schemas.openxmlformats.org/officeDocument/2006/relationships/hyperlink" Target="https://nconnect.nicmar.ac.in/storage/profile/ProfilePhoto_P25704038_83251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3"/>
  <sheetViews>
    <sheetView tabSelected="1" workbookViewId="0" showGridLines="true" showRowColHeaders="1">
      <pane ySplit="1" topLeftCell="A2" activePane="bottomLeft" state="frozen"/>
      <selection pane="bottomLeft" activeCell="BR2" sqref="BR2:BR33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37.705" bestFit="true" customWidth="true" style="0"/>
    <col min="8" max="8" width="38.848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37.705" bestFit="true" customWidth="true" style="0"/>
    <col min="15" max="15" width="37.705" bestFit="true" customWidth="true" style="0"/>
    <col min="16" max="16" width="17.71" bestFit="true" customWidth="true" style="0"/>
    <col min="17" max="17" width="20.281" bestFit="true" customWidth="true" style="0"/>
    <col min="18" max="18" width="32.992" bestFit="true" customWidth="true" style="0"/>
    <col min="19" max="19" width="20.281" bestFit="true" customWidth="true" style="0"/>
    <col min="20" max="20" width="35.277" bestFit="true" customWidth="true" style="0"/>
    <col min="21" max="21" width="29.421" bestFit="true" customWidth="true" style="0"/>
    <col min="22" max="22" width="20.281" bestFit="true" customWidth="true" style="0"/>
    <col min="23" max="23" width="31.707" bestFit="true" customWidth="true" style="0"/>
    <col min="24" max="24" width="133.253" bestFit="true" customWidth="true" style="0"/>
    <col min="25" max="25" width="22.28" bestFit="true" customWidth="true" style="0"/>
    <col min="26" max="26" width="17.567" bestFit="true" customWidth="true" style="0"/>
    <col min="27" max="27" width="143.822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78.981" bestFit="true" customWidth="true" style="0"/>
    <col min="33" max="33" width="94.263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93.12" bestFit="true" customWidth="true" style="0"/>
    <col min="39" max="39" width="89.55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34.135" bestFit="true" customWidth="true" style="0"/>
    <col min="45" max="45" width="63.556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74.268" bestFit="true" customWidth="true" style="0"/>
    <col min="51" max="51" width="101.404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17.828" bestFit="true" customWidth="true" style="0"/>
    <col min="63" max="63" width="128.54" bestFit="true" customWidth="true" style="0"/>
    <col min="64" max="64" width="24.28" bestFit="true" customWidth="true" style="0"/>
    <col min="65" max="65" width="254.652" bestFit="true" customWidth="true" style="0"/>
    <col min="66" max="66" width="19.138" bestFit="true" customWidth="true" style="0"/>
    <col min="67" max="67" width="76.55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>
        <v>9049214719</v>
      </c>
      <c r="K2" s="1" t="s">
        <v>79</v>
      </c>
      <c r="L2" s="1" t="s">
        <v>80</v>
      </c>
      <c r="M2" s="1" t="s">
        <v>81</v>
      </c>
      <c r="N2" s="1" t="s">
        <v>82</v>
      </c>
      <c r="O2" s="1"/>
      <c r="P2" s="1" t="s">
        <v>83</v>
      </c>
      <c r="Q2" s="1" t="s">
        <v>84</v>
      </c>
      <c r="R2" s="1" t="s">
        <v>74</v>
      </c>
      <c r="S2" s="1">
        <v>9420161893</v>
      </c>
      <c r="T2" s="1" t="s">
        <v>85</v>
      </c>
      <c r="U2" s="1" t="s">
        <v>86</v>
      </c>
      <c r="V2" s="1">
        <v>8390011964</v>
      </c>
      <c r="W2" s="1" t="s">
        <v>87</v>
      </c>
      <c r="X2" s="1" t="s">
        <v>88</v>
      </c>
      <c r="Y2" s="1" t="s">
        <v>89</v>
      </c>
      <c r="Z2" s="1" t="s">
        <v>90</v>
      </c>
      <c r="AA2" s="1" t="s">
        <v>88</v>
      </c>
      <c r="AB2" s="1" t="s">
        <v>89</v>
      </c>
      <c r="AC2" s="1" t="s">
        <v>90</v>
      </c>
      <c r="AD2" s="1" t="s">
        <v>91</v>
      </c>
      <c r="AE2" s="1" t="s">
        <v>91</v>
      </c>
      <c r="AF2" s="1" t="s">
        <v>92</v>
      </c>
      <c r="AG2" s="1" t="s">
        <v>93</v>
      </c>
      <c r="AH2" s="1" t="s">
        <v>94</v>
      </c>
      <c r="AI2" s="1" t="s">
        <v>95</v>
      </c>
      <c r="AJ2" s="1">
        <v>83</v>
      </c>
      <c r="AK2" s="1"/>
      <c r="AL2" s="1" t="s">
        <v>96</v>
      </c>
      <c r="AM2" s="1" t="s">
        <v>93</v>
      </c>
      <c r="AN2" s="1" t="s">
        <v>97</v>
      </c>
      <c r="AO2" s="1" t="s">
        <v>98</v>
      </c>
      <c r="AP2" s="1">
        <v>56.5</v>
      </c>
      <c r="AQ2" s="1"/>
      <c r="AR2" s="1"/>
      <c r="AS2" s="1"/>
      <c r="AT2" s="1"/>
      <c r="AU2" s="1"/>
      <c r="AV2" s="1"/>
      <c r="AW2" s="1"/>
      <c r="AX2" s="1" t="s">
        <v>99</v>
      </c>
      <c r="AY2" s="1" t="s">
        <v>100</v>
      </c>
      <c r="AZ2" s="1" t="s">
        <v>101</v>
      </c>
      <c r="BA2" s="1" t="s">
        <v>102</v>
      </c>
      <c r="BB2" s="1">
        <v>64</v>
      </c>
      <c r="BC2" s="1"/>
      <c r="BD2" s="1"/>
      <c r="BE2" s="1"/>
      <c r="BF2" s="1"/>
      <c r="BG2" s="1"/>
      <c r="BH2" s="1"/>
      <c r="BI2" s="1"/>
      <c r="BJ2" s="1" t="s">
        <v>103</v>
      </c>
      <c r="BK2" s="1" t="s">
        <v>104</v>
      </c>
      <c r="BL2" s="1" t="s">
        <v>105</v>
      </c>
      <c r="BM2" s="1" t="s">
        <v>106</v>
      </c>
      <c r="BN2" s="1">
        <v>16</v>
      </c>
      <c r="BO2" s="1" t="s">
        <v>107</v>
      </c>
      <c r="BP2" s="1" t="str">
        <f>HYPERLINK("https://nconnect.nicmar.ac.in/storage/profile/ProfilePhoto_P25704001_327986.jpg","Download")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108</v>
      </c>
      <c r="D3" s="1" t="s">
        <v>109</v>
      </c>
      <c r="E3" s="1" t="s">
        <v>110</v>
      </c>
      <c r="F3" s="1" t="s">
        <v>111</v>
      </c>
      <c r="G3" s="1" t="s">
        <v>112</v>
      </c>
      <c r="H3" s="1" t="s">
        <v>113</v>
      </c>
      <c r="I3" s="1" t="s">
        <v>114</v>
      </c>
      <c r="J3" s="1">
        <v>9606625731</v>
      </c>
      <c r="K3" s="1" t="s">
        <v>79</v>
      </c>
      <c r="L3" s="1" t="s">
        <v>115</v>
      </c>
      <c r="M3" s="1" t="s">
        <v>81</v>
      </c>
      <c r="N3" s="1" t="s">
        <v>116</v>
      </c>
      <c r="O3" s="1"/>
      <c r="P3" s="1" t="s">
        <v>117</v>
      </c>
      <c r="Q3" s="1" t="s">
        <v>118</v>
      </c>
      <c r="R3" s="1" t="s">
        <v>110</v>
      </c>
      <c r="S3" s="1">
        <v>9945732643</v>
      </c>
      <c r="T3" s="1" t="s">
        <v>119</v>
      </c>
      <c r="U3" s="1" t="s">
        <v>120</v>
      </c>
      <c r="V3" s="1">
        <v>9902479826</v>
      </c>
      <c r="W3" s="1" t="s">
        <v>121</v>
      </c>
      <c r="X3" s="1" t="s">
        <v>122</v>
      </c>
      <c r="Y3" s="1" t="s">
        <v>123</v>
      </c>
      <c r="Z3" s="1" t="s">
        <v>124</v>
      </c>
      <c r="AA3" s="1" t="s">
        <v>122</v>
      </c>
      <c r="AB3" s="1" t="s">
        <v>123</v>
      </c>
      <c r="AC3" s="1" t="s">
        <v>124</v>
      </c>
      <c r="AD3" s="1" t="s">
        <v>91</v>
      </c>
      <c r="AE3" s="1" t="s">
        <v>91</v>
      </c>
      <c r="AF3" s="1" t="s">
        <v>125</v>
      </c>
      <c r="AG3" s="1" t="s">
        <v>126</v>
      </c>
      <c r="AH3" s="1" t="s">
        <v>127</v>
      </c>
      <c r="AI3" s="1" t="s">
        <v>128</v>
      </c>
      <c r="AJ3" s="1">
        <v>86.4</v>
      </c>
      <c r="AK3" s="1"/>
      <c r="AL3" s="1" t="s">
        <v>129</v>
      </c>
      <c r="AM3" s="1" t="s">
        <v>130</v>
      </c>
      <c r="AN3" s="1" t="s">
        <v>131</v>
      </c>
      <c r="AO3" s="1" t="s">
        <v>132</v>
      </c>
      <c r="AP3" s="1">
        <v>59.16</v>
      </c>
      <c r="AQ3" s="1"/>
      <c r="AR3" s="1"/>
      <c r="AS3" s="1"/>
      <c r="AT3" s="1"/>
      <c r="AU3" s="1"/>
      <c r="AV3" s="1"/>
      <c r="AW3" s="1"/>
      <c r="AX3" s="1" t="s">
        <v>133</v>
      </c>
      <c r="AY3" s="1" t="s">
        <v>134</v>
      </c>
      <c r="AZ3" s="1" t="s">
        <v>135</v>
      </c>
      <c r="BA3" s="1" t="s">
        <v>136</v>
      </c>
      <c r="BB3" s="1">
        <v>61.2</v>
      </c>
      <c r="BC3" s="1"/>
      <c r="BD3" s="1"/>
      <c r="BE3" s="1"/>
      <c r="BF3" s="1"/>
      <c r="BG3" s="1"/>
      <c r="BH3" s="1"/>
      <c r="BI3" s="1"/>
      <c r="BJ3" s="1" t="s">
        <v>137</v>
      </c>
      <c r="BK3" s="1"/>
      <c r="BL3" s="1"/>
      <c r="BM3" s="1" t="s">
        <v>138</v>
      </c>
      <c r="BN3" s="1">
        <v>17</v>
      </c>
      <c r="BO3" s="1" t="s">
        <v>139</v>
      </c>
      <c r="BP3" s="1" t="str">
        <f>HYPERLINK("https://nconnect.nicmar.ac.in/storage/profile/ProfilePhoto_P25704004_981675.jpg","Download")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140</v>
      </c>
      <c r="D4" s="1" t="s">
        <v>141</v>
      </c>
      <c r="E4" s="1" t="s">
        <v>142</v>
      </c>
      <c r="F4" s="1" t="s">
        <v>143</v>
      </c>
      <c r="G4" s="1" t="s">
        <v>144</v>
      </c>
      <c r="H4" s="1" t="s">
        <v>145</v>
      </c>
      <c r="I4" s="1" t="s">
        <v>146</v>
      </c>
      <c r="J4" s="1">
        <v>9112166624</v>
      </c>
      <c r="K4" s="1" t="s">
        <v>79</v>
      </c>
      <c r="L4" s="1" t="s">
        <v>147</v>
      </c>
      <c r="M4" s="1" t="s">
        <v>81</v>
      </c>
      <c r="N4" s="1" t="s">
        <v>148</v>
      </c>
      <c r="O4" s="1"/>
      <c r="P4" s="1" t="s">
        <v>117</v>
      </c>
      <c r="Q4" s="1" t="s">
        <v>149</v>
      </c>
      <c r="R4" s="1" t="s">
        <v>142</v>
      </c>
      <c r="S4" s="1">
        <v>9527853953</v>
      </c>
      <c r="T4" s="1" t="s">
        <v>150</v>
      </c>
      <c r="U4" s="1" t="s">
        <v>151</v>
      </c>
      <c r="V4" s="1">
        <v>9527853953</v>
      </c>
      <c r="W4" s="1" t="s">
        <v>152</v>
      </c>
      <c r="X4" s="1" t="s">
        <v>153</v>
      </c>
      <c r="Y4" s="1" t="s">
        <v>154</v>
      </c>
      <c r="Z4" s="1" t="s">
        <v>155</v>
      </c>
      <c r="AA4" s="1" t="s">
        <v>153</v>
      </c>
      <c r="AB4" s="1" t="s">
        <v>154</v>
      </c>
      <c r="AC4" s="1" t="s">
        <v>155</v>
      </c>
      <c r="AD4" s="1" t="s">
        <v>91</v>
      </c>
      <c r="AE4" s="1" t="s">
        <v>91</v>
      </c>
      <c r="AF4" s="1" t="s">
        <v>156</v>
      </c>
      <c r="AG4" s="1" t="s">
        <v>157</v>
      </c>
      <c r="AH4" s="1" t="s">
        <v>158</v>
      </c>
      <c r="AI4" s="1" t="s">
        <v>97</v>
      </c>
      <c r="AJ4" s="1">
        <v>83.6</v>
      </c>
      <c r="AK4" s="1"/>
      <c r="AL4" s="1" t="s">
        <v>159</v>
      </c>
      <c r="AM4" s="1" t="s">
        <v>157</v>
      </c>
      <c r="AN4" s="1" t="s">
        <v>160</v>
      </c>
      <c r="AO4" s="1" t="s">
        <v>98</v>
      </c>
      <c r="AP4" s="1">
        <v>58.62</v>
      </c>
      <c r="AQ4" s="1"/>
      <c r="AR4" s="1"/>
      <c r="AS4" s="1"/>
      <c r="AT4" s="1"/>
      <c r="AU4" s="1"/>
      <c r="AV4" s="1"/>
      <c r="AW4" s="1"/>
      <c r="AX4" s="1" t="s">
        <v>161</v>
      </c>
      <c r="AY4" s="1" t="s">
        <v>162</v>
      </c>
      <c r="AZ4" s="1" t="s">
        <v>163</v>
      </c>
      <c r="BA4" s="1" t="s">
        <v>164</v>
      </c>
      <c r="BB4" s="1">
        <v>75.5</v>
      </c>
      <c r="BC4" s="1">
        <v>8.05</v>
      </c>
      <c r="BD4" s="1"/>
      <c r="BE4" s="1"/>
      <c r="BF4" s="1"/>
      <c r="BG4" s="1"/>
      <c r="BH4" s="1"/>
      <c r="BI4" s="1"/>
      <c r="BJ4" s="1" t="s">
        <v>165</v>
      </c>
      <c r="BK4" s="1"/>
      <c r="BL4" s="1"/>
      <c r="BM4" s="1" t="s">
        <v>166</v>
      </c>
      <c r="BN4" s="1">
        <v>114</v>
      </c>
      <c r="BO4" s="1"/>
      <c r="BP4" s="1" t="str">
        <f>HYPERLINK("https://nconnect.nicmar.ac.in/storage/profile/ProfilePhoto_P25704005_592674.jpg","Download")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167</v>
      </c>
      <c r="D5" s="1" t="s">
        <v>168</v>
      </c>
      <c r="E5" s="1" t="s">
        <v>169</v>
      </c>
      <c r="F5" s="1" t="s">
        <v>170</v>
      </c>
      <c r="G5" s="1" t="s">
        <v>171</v>
      </c>
      <c r="H5" s="1" t="s">
        <v>172</v>
      </c>
      <c r="I5" s="1" t="s">
        <v>173</v>
      </c>
      <c r="J5" s="1">
        <v>9352189157</v>
      </c>
      <c r="K5" s="1" t="s">
        <v>174</v>
      </c>
      <c r="L5" s="1" t="s">
        <v>175</v>
      </c>
      <c r="M5" s="1" t="s">
        <v>81</v>
      </c>
      <c r="N5" s="1" t="s">
        <v>176</v>
      </c>
      <c r="O5" s="1"/>
      <c r="P5" s="1" t="s">
        <v>177</v>
      </c>
      <c r="Q5" s="1" t="s">
        <v>178</v>
      </c>
      <c r="R5" s="1" t="s">
        <v>170</v>
      </c>
      <c r="S5" s="1">
        <v>9922920835</v>
      </c>
      <c r="T5" s="1" t="s">
        <v>179</v>
      </c>
      <c r="U5" s="1" t="s">
        <v>180</v>
      </c>
      <c r="V5" s="1">
        <v>9022059275</v>
      </c>
      <c r="W5" s="1" t="s">
        <v>87</v>
      </c>
      <c r="X5" s="1" t="s">
        <v>181</v>
      </c>
      <c r="Y5" s="1" t="s">
        <v>182</v>
      </c>
      <c r="Z5" s="1" t="s">
        <v>155</v>
      </c>
      <c r="AA5" s="1" t="s">
        <v>181</v>
      </c>
      <c r="AB5" s="1" t="s">
        <v>182</v>
      </c>
      <c r="AC5" s="1" t="s">
        <v>155</v>
      </c>
      <c r="AD5" s="1" t="s">
        <v>91</v>
      </c>
      <c r="AE5" s="1" t="s">
        <v>91</v>
      </c>
      <c r="AF5" s="1" t="s">
        <v>183</v>
      </c>
      <c r="AG5" s="1" t="s">
        <v>184</v>
      </c>
      <c r="AH5" s="1" t="s">
        <v>185</v>
      </c>
      <c r="AI5" s="1" t="s">
        <v>160</v>
      </c>
      <c r="AJ5" s="1">
        <v>83.4</v>
      </c>
      <c r="AK5" s="1"/>
      <c r="AL5" s="1" t="s">
        <v>186</v>
      </c>
      <c r="AM5" s="1" t="s">
        <v>184</v>
      </c>
      <c r="AN5" s="1" t="s">
        <v>187</v>
      </c>
      <c r="AO5" s="1" t="s">
        <v>188</v>
      </c>
      <c r="AP5" s="1">
        <v>62.77</v>
      </c>
      <c r="AQ5" s="1"/>
      <c r="AR5" s="1"/>
      <c r="AS5" s="1"/>
      <c r="AT5" s="1"/>
      <c r="AU5" s="1"/>
      <c r="AV5" s="1"/>
      <c r="AW5" s="1"/>
      <c r="AX5" s="1" t="s">
        <v>189</v>
      </c>
      <c r="AY5" s="1" t="s">
        <v>190</v>
      </c>
      <c r="AZ5" s="1" t="s">
        <v>191</v>
      </c>
      <c r="BA5" s="1" t="s">
        <v>192</v>
      </c>
      <c r="BB5" s="1">
        <v>60.16</v>
      </c>
      <c r="BC5" s="1">
        <v>6.76</v>
      </c>
      <c r="BD5" s="1"/>
      <c r="BE5" s="1"/>
      <c r="BF5" s="1"/>
      <c r="BG5" s="1"/>
      <c r="BH5" s="1"/>
      <c r="BI5" s="1"/>
      <c r="BJ5" s="1" t="s">
        <v>193</v>
      </c>
      <c r="BK5" s="1"/>
      <c r="BL5" s="1"/>
      <c r="BM5" s="1" t="s">
        <v>194</v>
      </c>
      <c r="BN5" s="1">
        <v>31</v>
      </c>
      <c r="BO5" s="1"/>
      <c r="BP5" s="1" t="str">
        <f>HYPERLINK("https://nconnect.nicmar.ac.in/storage/profile/ProfilePhoto_P25704006_537618.jpg","Download")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195</v>
      </c>
      <c r="D6" s="1" t="s">
        <v>196</v>
      </c>
      <c r="E6" s="1" t="s">
        <v>197</v>
      </c>
      <c r="F6" s="1" t="s">
        <v>198</v>
      </c>
      <c r="G6" s="1" t="s">
        <v>199</v>
      </c>
      <c r="H6" s="1" t="s">
        <v>200</v>
      </c>
      <c r="I6" s="1" t="s">
        <v>201</v>
      </c>
      <c r="J6" s="1">
        <v>9834120809</v>
      </c>
      <c r="K6" s="1" t="s">
        <v>174</v>
      </c>
      <c r="L6" s="1" t="s">
        <v>202</v>
      </c>
      <c r="M6" s="1" t="s">
        <v>81</v>
      </c>
      <c r="N6" s="1" t="s">
        <v>203</v>
      </c>
      <c r="O6" s="1"/>
      <c r="P6" s="1" t="s">
        <v>83</v>
      </c>
      <c r="Q6" s="1" t="s">
        <v>204</v>
      </c>
      <c r="R6" s="1" t="s">
        <v>205</v>
      </c>
      <c r="S6" s="1">
        <v>8975639999</v>
      </c>
      <c r="T6" s="1" t="s">
        <v>206</v>
      </c>
      <c r="U6" s="1" t="s">
        <v>207</v>
      </c>
      <c r="V6" s="1">
        <v>9403119990</v>
      </c>
      <c r="W6" s="1" t="s">
        <v>87</v>
      </c>
      <c r="X6" s="1" t="s">
        <v>208</v>
      </c>
      <c r="Y6" s="1" t="s">
        <v>209</v>
      </c>
      <c r="Z6" s="1" t="s">
        <v>155</v>
      </c>
      <c r="AA6" s="1" t="s">
        <v>208</v>
      </c>
      <c r="AB6" s="1" t="s">
        <v>209</v>
      </c>
      <c r="AC6" s="1" t="s">
        <v>155</v>
      </c>
      <c r="AD6" s="1" t="s">
        <v>91</v>
      </c>
      <c r="AE6" s="1" t="s">
        <v>91</v>
      </c>
      <c r="AF6" s="1" t="s">
        <v>210</v>
      </c>
      <c r="AG6" s="1" t="s">
        <v>211</v>
      </c>
      <c r="AH6" s="1" t="s">
        <v>160</v>
      </c>
      <c r="AI6" s="1" t="s">
        <v>212</v>
      </c>
      <c r="AJ6" s="1">
        <v>86.4</v>
      </c>
      <c r="AK6" s="1"/>
      <c r="AL6" s="1" t="s">
        <v>213</v>
      </c>
      <c r="AM6" s="1" t="s">
        <v>211</v>
      </c>
      <c r="AN6" s="1" t="s">
        <v>188</v>
      </c>
      <c r="AO6" s="1" t="s">
        <v>191</v>
      </c>
      <c r="AP6" s="1">
        <v>73.23</v>
      </c>
      <c r="AQ6" s="1"/>
      <c r="AR6" s="1"/>
      <c r="AS6" s="1"/>
      <c r="AT6" s="1"/>
      <c r="AU6" s="1"/>
      <c r="AV6" s="1"/>
      <c r="AW6" s="1"/>
      <c r="AX6" s="1" t="s">
        <v>214</v>
      </c>
      <c r="AY6" s="1" t="s">
        <v>215</v>
      </c>
      <c r="AZ6" s="1" t="s">
        <v>216</v>
      </c>
      <c r="BA6" s="1" t="s">
        <v>217</v>
      </c>
      <c r="BB6" s="1">
        <v>71.8</v>
      </c>
      <c r="BC6" s="1">
        <v>7.93</v>
      </c>
      <c r="BD6" s="1"/>
      <c r="BE6" s="1"/>
      <c r="BF6" s="1"/>
      <c r="BG6" s="1"/>
      <c r="BH6" s="1"/>
      <c r="BI6" s="1"/>
      <c r="BJ6" s="1" t="s">
        <v>218</v>
      </c>
      <c r="BK6" s="1" t="s">
        <v>219</v>
      </c>
      <c r="BL6" s="1" t="s">
        <v>220</v>
      </c>
      <c r="BM6" s="1" t="s">
        <v>221</v>
      </c>
      <c r="BN6" s="1">
        <v>17</v>
      </c>
      <c r="BO6" s="1" t="s">
        <v>222</v>
      </c>
      <c r="BP6" s="1" t="str">
        <f>HYPERLINK("https://nconnect.nicmar.ac.in/storage/profile/ProfilePhoto_P25704007_382496.jpg","Download")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223</v>
      </c>
      <c r="D7" s="1" t="s">
        <v>224</v>
      </c>
      <c r="E7" s="1" t="s">
        <v>225</v>
      </c>
      <c r="F7" s="1" t="s">
        <v>226</v>
      </c>
      <c r="G7" s="1" t="s">
        <v>227</v>
      </c>
      <c r="H7" s="1" t="s">
        <v>228</v>
      </c>
      <c r="I7" s="1" t="s">
        <v>229</v>
      </c>
      <c r="J7" s="1">
        <v>9009479090</v>
      </c>
      <c r="K7" s="1" t="s">
        <v>79</v>
      </c>
      <c r="L7" s="1" t="s">
        <v>230</v>
      </c>
      <c r="M7" s="1" t="s">
        <v>81</v>
      </c>
      <c r="N7" s="1" t="s">
        <v>231</v>
      </c>
      <c r="O7" s="1"/>
      <c r="P7" s="1" t="s">
        <v>232</v>
      </c>
      <c r="Q7" s="1" t="s">
        <v>233</v>
      </c>
      <c r="R7" s="1" t="s">
        <v>234</v>
      </c>
      <c r="S7" s="1">
        <v>9425185027</v>
      </c>
      <c r="T7" s="1" t="s">
        <v>235</v>
      </c>
      <c r="U7" s="1" t="s">
        <v>236</v>
      </c>
      <c r="V7" s="1">
        <v>9425184552</v>
      </c>
      <c r="W7" s="1" t="s">
        <v>152</v>
      </c>
      <c r="X7" s="1" t="s">
        <v>237</v>
      </c>
      <c r="Y7" s="1" t="s">
        <v>238</v>
      </c>
      <c r="Z7" s="1" t="s">
        <v>239</v>
      </c>
      <c r="AA7" s="1" t="s">
        <v>237</v>
      </c>
      <c r="AB7" s="1" t="s">
        <v>238</v>
      </c>
      <c r="AC7" s="1" t="s">
        <v>239</v>
      </c>
      <c r="AD7" s="1" t="s">
        <v>91</v>
      </c>
      <c r="AE7" s="1" t="s">
        <v>91</v>
      </c>
      <c r="AF7" s="1" t="s">
        <v>240</v>
      </c>
      <c r="AG7" s="1" t="s">
        <v>241</v>
      </c>
      <c r="AH7" s="1" t="s">
        <v>242</v>
      </c>
      <c r="AI7" s="1" t="s">
        <v>160</v>
      </c>
      <c r="AJ7" s="1">
        <v>70.3</v>
      </c>
      <c r="AK7" s="1">
        <v>7.4</v>
      </c>
      <c r="AL7" s="1" t="s">
        <v>243</v>
      </c>
      <c r="AM7" s="1" t="s">
        <v>244</v>
      </c>
      <c r="AN7" s="1" t="s">
        <v>245</v>
      </c>
      <c r="AO7" s="1" t="s">
        <v>246</v>
      </c>
      <c r="AP7" s="1">
        <v>60.2</v>
      </c>
      <c r="AQ7" s="1"/>
      <c r="AR7" s="1"/>
      <c r="AS7" s="1"/>
      <c r="AT7" s="1"/>
      <c r="AU7" s="1"/>
      <c r="AV7" s="1"/>
      <c r="AW7" s="1"/>
      <c r="AX7" s="1" t="s">
        <v>247</v>
      </c>
      <c r="AY7" s="1" t="s">
        <v>248</v>
      </c>
      <c r="AZ7" s="1" t="s">
        <v>249</v>
      </c>
      <c r="BA7" s="1" t="s">
        <v>250</v>
      </c>
      <c r="BB7" s="1">
        <v>66.5</v>
      </c>
      <c r="BC7" s="1">
        <v>7.15</v>
      </c>
      <c r="BD7" s="1"/>
      <c r="BE7" s="1"/>
      <c r="BF7" s="1"/>
      <c r="BG7" s="1"/>
      <c r="BH7" s="1"/>
      <c r="BI7" s="1"/>
      <c r="BJ7" s="1" t="s">
        <v>251</v>
      </c>
      <c r="BK7" s="1"/>
      <c r="BL7" s="1"/>
      <c r="BM7" s="1" t="s">
        <v>252</v>
      </c>
      <c r="BN7" s="1">
        <v>9</v>
      </c>
      <c r="BO7" s="1" t="s">
        <v>253</v>
      </c>
      <c r="BP7" s="1" t="str">
        <f>HYPERLINK("https://nconnect.nicmar.ac.in/storage/profile/ProfilePhoto_P25704008_732964.jpg","Download")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254</v>
      </c>
      <c r="D8" s="1" t="s">
        <v>255</v>
      </c>
      <c r="E8" s="1" t="s">
        <v>256</v>
      </c>
      <c r="F8" s="1" t="s">
        <v>257</v>
      </c>
      <c r="G8" s="1" t="s">
        <v>258</v>
      </c>
      <c r="H8" s="1" t="s">
        <v>259</v>
      </c>
      <c r="I8" s="1" t="s">
        <v>260</v>
      </c>
      <c r="J8" s="1">
        <v>9011386465</v>
      </c>
      <c r="K8" s="1" t="s">
        <v>174</v>
      </c>
      <c r="L8" s="1" t="s">
        <v>261</v>
      </c>
      <c r="M8" s="1" t="s">
        <v>81</v>
      </c>
      <c r="N8" s="1" t="s">
        <v>262</v>
      </c>
      <c r="O8" s="1" t="s">
        <v>263</v>
      </c>
      <c r="P8" s="1" t="s">
        <v>264</v>
      </c>
      <c r="Q8" s="1" t="s">
        <v>265</v>
      </c>
      <c r="R8" s="1" t="s">
        <v>266</v>
      </c>
      <c r="S8" s="1">
        <v>9423804388</v>
      </c>
      <c r="T8" s="1" t="s">
        <v>267</v>
      </c>
      <c r="U8" s="1" t="s">
        <v>268</v>
      </c>
      <c r="V8" s="1">
        <v>9420674709</v>
      </c>
      <c r="W8" s="1" t="s">
        <v>267</v>
      </c>
      <c r="X8" s="1" t="s">
        <v>269</v>
      </c>
      <c r="Y8" s="1" t="s">
        <v>270</v>
      </c>
      <c r="Z8" s="1" t="s">
        <v>155</v>
      </c>
      <c r="AA8" s="1" t="s">
        <v>271</v>
      </c>
      <c r="AB8" s="1" t="s">
        <v>272</v>
      </c>
      <c r="AC8" s="1" t="s">
        <v>155</v>
      </c>
      <c r="AD8" s="1" t="s">
        <v>91</v>
      </c>
      <c r="AE8" s="1" t="s">
        <v>91</v>
      </c>
      <c r="AF8" s="1" t="s">
        <v>273</v>
      </c>
      <c r="AG8" s="1" t="s">
        <v>157</v>
      </c>
      <c r="AH8" s="1" t="s">
        <v>97</v>
      </c>
      <c r="AI8" s="1" t="s">
        <v>274</v>
      </c>
      <c r="AJ8" s="1">
        <v>91.6</v>
      </c>
      <c r="AK8" s="1"/>
      <c r="AL8" s="1" t="s">
        <v>275</v>
      </c>
      <c r="AM8" s="1" t="s">
        <v>157</v>
      </c>
      <c r="AN8" s="1" t="s">
        <v>276</v>
      </c>
      <c r="AO8" s="1" t="s">
        <v>245</v>
      </c>
      <c r="AP8" s="1">
        <v>71.4</v>
      </c>
      <c r="AQ8" s="1"/>
      <c r="AR8" s="1"/>
      <c r="AS8" s="1"/>
      <c r="AT8" s="1"/>
      <c r="AU8" s="1"/>
      <c r="AV8" s="1"/>
      <c r="AW8" s="1"/>
      <c r="AX8" s="1" t="s">
        <v>277</v>
      </c>
      <c r="AY8" s="1" t="s">
        <v>278</v>
      </c>
      <c r="AZ8" s="1" t="s">
        <v>279</v>
      </c>
      <c r="BA8" s="1" t="s">
        <v>192</v>
      </c>
      <c r="BB8" s="1">
        <v>74.1</v>
      </c>
      <c r="BC8" s="1">
        <v>7.91</v>
      </c>
      <c r="BD8" s="1"/>
      <c r="BE8" s="1"/>
      <c r="BF8" s="1"/>
      <c r="BG8" s="1"/>
      <c r="BH8" s="1"/>
      <c r="BI8" s="1"/>
      <c r="BJ8" s="1" t="s">
        <v>280</v>
      </c>
      <c r="BK8" s="1"/>
      <c r="BL8" s="1"/>
      <c r="BM8" s="1" t="s">
        <v>281</v>
      </c>
      <c r="BN8" s="1">
        <v>27</v>
      </c>
      <c r="BO8" s="1"/>
      <c r="BP8" s="1" t="str">
        <f>HYPERLINK("https://nconnect.nicmar.ac.in/storage/profile/ProfilePhoto_P25704010_926485.jpg","Download")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282</v>
      </c>
      <c r="D9" s="1" t="s">
        <v>283</v>
      </c>
      <c r="E9" s="1" t="s">
        <v>284</v>
      </c>
      <c r="F9" s="1" t="s">
        <v>285</v>
      </c>
      <c r="G9" s="1" t="s">
        <v>286</v>
      </c>
      <c r="H9" s="1" t="s">
        <v>287</v>
      </c>
      <c r="I9" s="1" t="s">
        <v>287</v>
      </c>
      <c r="J9" s="1">
        <v>8459773617</v>
      </c>
      <c r="K9" s="1" t="s">
        <v>79</v>
      </c>
      <c r="L9" s="1" t="s">
        <v>288</v>
      </c>
      <c r="M9" s="1" t="s">
        <v>81</v>
      </c>
      <c r="N9" s="1" t="s">
        <v>289</v>
      </c>
      <c r="O9" s="1" t="s">
        <v>290</v>
      </c>
      <c r="P9" s="1" t="s">
        <v>232</v>
      </c>
      <c r="Q9" s="1" t="s">
        <v>291</v>
      </c>
      <c r="R9" s="1" t="s">
        <v>292</v>
      </c>
      <c r="S9" s="1">
        <v>9226370919</v>
      </c>
      <c r="T9" s="1" t="s">
        <v>293</v>
      </c>
      <c r="U9" s="1" t="s">
        <v>294</v>
      </c>
      <c r="V9" s="1">
        <v>7499010319</v>
      </c>
      <c r="W9" s="1" t="s">
        <v>152</v>
      </c>
      <c r="X9" s="1" t="s">
        <v>295</v>
      </c>
      <c r="Y9" s="1" t="s">
        <v>296</v>
      </c>
      <c r="Z9" s="1" t="s">
        <v>155</v>
      </c>
      <c r="AA9" s="1" t="s">
        <v>295</v>
      </c>
      <c r="AB9" s="1" t="s">
        <v>296</v>
      </c>
      <c r="AC9" s="1" t="s">
        <v>155</v>
      </c>
      <c r="AD9" s="1" t="s">
        <v>91</v>
      </c>
      <c r="AE9" s="1" t="s">
        <v>91</v>
      </c>
      <c r="AF9" s="1" t="s">
        <v>297</v>
      </c>
      <c r="AG9" s="1" t="s">
        <v>298</v>
      </c>
      <c r="AH9" s="1" t="s">
        <v>299</v>
      </c>
      <c r="AI9" s="1" t="s">
        <v>163</v>
      </c>
      <c r="AJ9" s="1">
        <v>70.8</v>
      </c>
      <c r="AK9" s="1"/>
      <c r="AL9" s="1"/>
      <c r="AM9" s="1"/>
      <c r="AN9" s="1"/>
      <c r="AO9" s="1"/>
      <c r="AP9" s="1"/>
      <c r="AQ9" s="1"/>
      <c r="AR9" s="1" t="s">
        <v>300</v>
      </c>
      <c r="AS9" s="1" t="s">
        <v>301</v>
      </c>
      <c r="AT9" s="1" t="s">
        <v>163</v>
      </c>
      <c r="AU9" s="1" t="s">
        <v>302</v>
      </c>
      <c r="AV9" s="1">
        <v>84.53</v>
      </c>
      <c r="AW9" s="1"/>
      <c r="AX9" s="1" t="s">
        <v>303</v>
      </c>
      <c r="AY9" s="1" t="s">
        <v>304</v>
      </c>
      <c r="AZ9" s="1" t="s">
        <v>305</v>
      </c>
      <c r="BA9" s="1" t="s">
        <v>306</v>
      </c>
      <c r="BB9" s="1">
        <v>62.23</v>
      </c>
      <c r="BC9" s="1"/>
      <c r="BD9" s="1"/>
      <c r="BE9" s="1"/>
      <c r="BF9" s="1"/>
      <c r="BG9" s="1"/>
      <c r="BH9" s="1"/>
      <c r="BI9" s="1"/>
      <c r="BJ9" s="1" t="s">
        <v>307</v>
      </c>
      <c r="BK9" s="1"/>
      <c r="BL9" s="1"/>
      <c r="BM9" s="1" t="s">
        <v>308</v>
      </c>
      <c r="BN9" s="1">
        <v>8</v>
      </c>
      <c r="BO9" s="1" t="s">
        <v>309</v>
      </c>
      <c r="BP9" s="1" t="str">
        <f>HYPERLINK("https://nconnect.nicmar.ac.in/storage/profile/ProfilePhoto_P25704011_741839.jpg","Download")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310</v>
      </c>
      <c r="D10" s="1" t="s">
        <v>311</v>
      </c>
      <c r="E10" s="1" t="s">
        <v>312</v>
      </c>
      <c r="F10" s="1" t="s">
        <v>313</v>
      </c>
      <c r="G10" s="1" t="s">
        <v>314</v>
      </c>
      <c r="H10" s="1" t="s">
        <v>315</v>
      </c>
      <c r="I10" s="1" t="s">
        <v>316</v>
      </c>
      <c r="J10" s="1">
        <v>7058120047</v>
      </c>
      <c r="K10" s="1" t="s">
        <v>174</v>
      </c>
      <c r="L10" s="1" t="s">
        <v>317</v>
      </c>
      <c r="M10" s="1" t="s">
        <v>81</v>
      </c>
      <c r="N10" s="1" t="s">
        <v>318</v>
      </c>
      <c r="O10" s="1"/>
      <c r="P10" s="1" t="s">
        <v>117</v>
      </c>
      <c r="Q10" s="1" t="s">
        <v>319</v>
      </c>
      <c r="R10" s="1" t="s">
        <v>312</v>
      </c>
      <c r="S10" s="1">
        <v>9422020047</v>
      </c>
      <c r="T10" s="1" t="s">
        <v>320</v>
      </c>
      <c r="U10" s="1" t="s">
        <v>321</v>
      </c>
      <c r="V10" s="1">
        <v>9404030627</v>
      </c>
      <c r="W10" s="1" t="s">
        <v>152</v>
      </c>
      <c r="X10" s="1" t="s">
        <v>322</v>
      </c>
      <c r="Y10" s="1" t="s">
        <v>323</v>
      </c>
      <c r="Z10" s="1" t="s">
        <v>155</v>
      </c>
      <c r="AA10" s="1" t="s">
        <v>322</v>
      </c>
      <c r="AB10" s="1" t="s">
        <v>323</v>
      </c>
      <c r="AC10" s="1" t="s">
        <v>155</v>
      </c>
      <c r="AD10" s="1" t="s">
        <v>91</v>
      </c>
      <c r="AE10" s="1" t="s">
        <v>91</v>
      </c>
      <c r="AF10" s="1" t="s">
        <v>324</v>
      </c>
      <c r="AG10" s="1" t="s">
        <v>325</v>
      </c>
      <c r="AH10" s="1" t="s">
        <v>326</v>
      </c>
      <c r="AI10" s="1" t="s">
        <v>327</v>
      </c>
      <c r="AJ10" s="1">
        <v>95.8</v>
      </c>
      <c r="AK10" s="1"/>
      <c r="AL10" s="1" t="s">
        <v>328</v>
      </c>
      <c r="AM10" s="1" t="s">
        <v>328</v>
      </c>
      <c r="AN10" s="1" t="s">
        <v>329</v>
      </c>
      <c r="AO10" s="1" t="s">
        <v>330</v>
      </c>
      <c r="AP10" s="1">
        <v>75.85</v>
      </c>
      <c r="AQ10" s="1"/>
      <c r="AR10" s="1"/>
      <c r="AS10" s="1"/>
      <c r="AT10" s="1"/>
      <c r="AU10" s="1"/>
      <c r="AV10" s="1"/>
      <c r="AW10" s="1"/>
      <c r="AX10" s="1" t="s">
        <v>331</v>
      </c>
      <c r="AY10" s="1" t="s">
        <v>332</v>
      </c>
      <c r="AZ10" s="1" t="s">
        <v>216</v>
      </c>
      <c r="BA10" s="1" t="s">
        <v>217</v>
      </c>
      <c r="BB10" s="1">
        <v>65.9</v>
      </c>
      <c r="BC10" s="1">
        <v>7.34</v>
      </c>
      <c r="BD10" s="1"/>
      <c r="BE10" s="1"/>
      <c r="BF10" s="1"/>
      <c r="BG10" s="1"/>
      <c r="BH10" s="1"/>
      <c r="BI10" s="1"/>
      <c r="BJ10" s="1" t="s">
        <v>333</v>
      </c>
      <c r="BK10" s="1"/>
      <c r="BL10" s="1"/>
      <c r="BM10" s="1" t="s">
        <v>334</v>
      </c>
      <c r="BN10" s="1">
        <v>27</v>
      </c>
      <c r="BO10" s="1"/>
      <c r="BP10" s="1" t="str">
        <f>HYPERLINK("https://nconnect.nicmar.ac.in/storage/profile/ProfilePhoto_P25704012_517239.jpg","Download")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335</v>
      </c>
      <c r="D11" s="1" t="s">
        <v>336</v>
      </c>
      <c r="E11" s="1" t="s">
        <v>337</v>
      </c>
      <c r="F11" s="1" t="s">
        <v>338</v>
      </c>
      <c r="G11" s="1" t="s">
        <v>339</v>
      </c>
      <c r="H11" s="1" t="s">
        <v>340</v>
      </c>
      <c r="I11" s="1" t="s">
        <v>341</v>
      </c>
      <c r="J11" s="1">
        <v>8766998118</v>
      </c>
      <c r="K11" s="1" t="s">
        <v>174</v>
      </c>
      <c r="L11" s="1" t="s">
        <v>342</v>
      </c>
      <c r="M11" s="1" t="s">
        <v>81</v>
      </c>
      <c r="N11" s="1" t="s">
        <v>343</v>
      </c>
      <c r="O11" s="1"/>
      <c r="P11" s="1" t="s">
        <v>232</v>
      </c>
      <c r="Q11" s="1" t="s">
        <v>344</v>
      </c>
      <c r="R11" s="1" t="s">
        <v>337</v>
      </c>
      <c r="S11" s="1">
        <v>9421351542</v>
      </c>
      <c r="T11" s="1" t="s">
        <v>345</v>
      </c>
      <c r="U11" s="1" t="s">
        <v>346</v>
      </c>
      <c r="V11" s="1">
        <v>9403290326</v>
      </c>
      <c r="W11" s="1" t="s">
        <v>152</v>
      </c>
      <c r="X11" s="1" t="s">
        <v>347</v>
      </c>
      <c r="Y11" s="1" t="s">
        <v>154</v>
      </c>
      <c r="Z11" s="1" t="s">
        <v>155</v>
      </c>
      <c r="AA11" s="1" t="s">
        <v>347</v>
      </c>
      <c r="AB11" s="1" t="s">
        <v>154</v>
      </c>
      <c r="AC11" s="1" t="s">
        <v>155</v>
      </c>
      <c r="AD11" s="1" t="s">
        <v>91</v>
      </c>
      <c r="AE11" s="1" t="s">
        <v>91</v>
      </c>
      <c r="AF11" s="1" t="s">
        <v>348</v>
      </c>
      <c r="AG11" s="1" t="s">
        <v>211</v>
      </c>
      <c r="AH11" s="1" t="s">
        <v>274</v>
      </c>
      <c r="AI11" s="1" t="s">
        <v>212</v>
      </c>
      <c r="AJ11" s="1">
        <v>89.4</v>
      </c>
      <c r="AK11" s="1"/>
      <c r="AL11" s="1" t="s">
        <v>349</v>
      </c>
      <c r="AM11" s="1" t="s">
        <v>211</v>
      </c>
      <c r="AN11" s="1" t="s">
        <v>245</v>
      </c>
      <c r="AO11" s="1" t="s">
        <v>191</v>
      </c>
      <c r="AP11" s="1">
        <v>59.23</v>
      </c>
      <c r="AQ11" s="1"/>
      <c r="AR11" s="1"/>
      <c r="AS11" s="1"/>
      <c r="AT11" s="1"/>
      <c r="AU11" s="1"/>
      <c r="AV11" s="1"/>
      <c r="AW11" s="1"/>
      <c r="AX11" s="1" t="s">
        <v>350</v>
      </c>
      <c r="AY11" s="1" t="s">
        <v>351</v>
      </c>
      <c r="AZ11" s="1" t="s">
        <v>352</v>
      </c>
      <c r="BA11" s="1" t="s">
        <v>353</v>
      </c>
      <c r="BB11" s="1">
        <v>72.5</v>
      </c>
      <c r="BC11" s="1">
        <v>7.75</v>
      </c>
      <c r="BD11" s="1"/>
      <c r="BE11" s="1"/>
      <c r="BF11" s="1"/>
      <c r="BG11" s="1"/>
      <c r="BH11" s="1"/>
      <c r="BI11" s="1"/>
      <c r="BJ11" s="1" t="s">
        <v>354</v>
      </c>
      <c r="BK11" s="1"/>
      <c r="BL11" s="1"/>
      <c r="BM11" s="1" t="s">
        <v>355</v>
      </c>
      <c r="BN11" s="1">
        <v>27</v>
      </c>
      <c r="BO11" s="1" t="s">
        <v>165</v>
      </c>
      <c r="BP11" s="1" t="str">
        <f>HYPERLINK("https://nconnect.nicmar.ac.in/storage/profile/ProfilePhoto_P25704014_271968.jpg","Download")</f>
        <v>0</v>
      </c>
      <c r="BQ11" s="3"/>
      <c r="BR11" s="3"/>
    </row>
    <row r="12" spans="1:70">
      <c r="A12" s="1" t="s">
        <v>70</v>
      </c>
      <c r="B12" s="1" t="s">
        <v>71</v>
      </c>
      <c r="C12" s="1" t="s">
        <v>356</v>
      </c>
      <c r="D12" s="1" t="s">
        <v>357</v>
      </c>
      <c r="E12" s="1" t="s">
        <v>358</v>
      </c>
      <c r="F12" s="1" t="s">
        <v>359</v>
      </c>
      <c r="G12" s="1" t="s">
        <v>360</v>
      </c>
      <c r="H12" s="1" t="s">
        <v>361</v>
      </c>
      <c r="I12" s="1" t="s">
        <v>362</v>
      </c>
      <c r="J12" s="1">
        <v>9767870910</v>
      </c>
      <c r="K12" s="1" t="s">
        <v>79</v>
      </c>
      <c r="L12" s="1" t="s">
        <v>363</v>
      </c>
      <c r="M12" s="1" t="s">
        <v>81</v>
      </c>
      <c r="N12" s="1" t="s">
        <v>82</v>
      </c>
      <c r="O12" s="1"/>
      <c r="P12" s="1" t="s">
        <v>117</v>
      </c>
      <c r="Q12" s="1" t="s">
        <v>364</v>
      </c>
      <c r="R12" s="1" t="s">
        <v>358</v>
      </c>
      <c r="S12" s="1">
        <v>9371528152</v>
      </c>
      <c r="T12" s="1" t="s">
        <v>365</v>
      </c>
      <c r="U12" s="1" t="s">
        <v>366</v>
      </c>
      <c r="V12" s="1">
        <v>9922541564</v>
      </c>
      <c r="W12" s="1" t="s">
        <v>152</v>
      </c>
      <c r="X12" s="1" t="s">
        <v>367</v>
      </c>
      <c r="Y12" s="1" t="s">
        <v>368</v>
      </c>
      <c r="Z12" s="1" t="s">
        <v>155</v>
      </c>
      <c r="AA12" s="1" t="s">
        <v>367</v>
      </c>
      <c r="AB12" s="1" t="s">
        <v>368</v>
      </c>
      <c r="AC12" s="1" t="s">
        <v>155</v>
      </c>
      <c r="AD12" s="1" t="s">
        <v>91</v>
      </c>
      <c r="AE12" s="1" t="s">
        <v>91</v>
      </c>
      <c r="AF12" s="1" t="s">
        <v>369</v>
      </c>
      <c r="AG12" s="1" t="s">
        <v>370</v>
      </c>
      <c r="AH12" s="1" t="s">
        <v>326</v>
      </c>
      <c r="AI12" s="1" t="s">
        <v>371</v>
      </c>
      <c r="AJ12" s="1">
        <v>83.2</v>
      </c>
      <c r="AK12" s="1"/>
      <c r="AL12" s="1" t="s">
        <v>372</v>
      </c>
      <c r="AM12" s="1" t="s">
        <v>211</v>
      </c>
      <c r="AN12" s="1" t="s">
        <v>373</v>
      </c>
      <c r="AO12" s="1" t="s">
        <v>302</v>
      </c>
      <c r="AP12" s="1">
        <v>88.5</v>
      </c>
      <c r="AQ12" s="1"/>
      <c r="AR12" s="1"/>
      <c r="AS12" s="1"/>
      <c r="AT12" s="1"/>
      <c r="AU12" s="1"/>
      <c r="AV12" s="1"/>
      <c r="AW12" s="1"/>
      <c r="AX12" s="1" t="s">
        <v>214</v>
      </c>
      <c r="AY12" s="1" t="s">
        <v>374</v>
      </c>
      <c r="AZ12" s="1" t="s">
        <v>305</v>
      </c>
      <c r="BA12" s="1" t="s">
        <v>192</v>
      </c>
      <c r="BB12" s="1">
        <v>59</v>
      </c>
      <c r="BC12" s="1">
        <v>6.65</v>
      </c>
      <c r="BD12" s="1"/>
      <c r="BE12" s="1"/>
      <c r="BF12" s="1"/>
      <c r="BG12" s="1"/>
      <c r="BH12" s="1"/>
      <c r="BI12" s="1"/>
      <c r="BJ12" s="1" t="s">
        <v>375</v>
      </c>
      <c r="BK12" s="1"/>
      <c r="BL12" s="1"/>
      <c r="BM12" s="1" t="s">
        <v>376</v>
      </c>
      <c r="BN12" s="1">
        <v>14</v>
      </c>
      <c r="BO12" s="1"/>
      <c r="BP12" s="1" t="str">
        <f>HYPERLINK("https://nconnect.nicmar.ac.in/storage/profile/ProfilePhoto_P25704015_271856.jpg","Download")</f>
        <v>0</v>
      </c>
      <c r="BQ12" s="3"/>
      <c r="BR12" s="3"/>
    </row>
    <row r="13" spans="1:70">
      <c r="A13" s="1" t="s">
        <v>70</v>
      </c>
      <c r="B13" s="1" t="s">
        <v>71</v>
      </c>
      <c r="C13" s="1" t="s">
        <v>377</v>
      </c>
      <c r="D13" s="1" t="s">
        <v>255</v>
      </c>
      <c r="E13" s="1" t="s">
        <v>378</v>
      </c>
      <c r="F13" s="1" t="s">
        <v>379</v>
      </c>
      <c r="G13" s="1" t="s">
        <v>380</v>
      </c>
      <c r="H13" s="1" t="s">
        <v>381</v>
      </c>
      <c r="I13" s="1" t="s">
        <v>382</v>
      </c>
      <c r="J13" s="1">
        <v>7447591122</v>
      </c>
      <c r="K13" s="1" t="s">
        <v>174</v>
      </c>
      <c r="L13" s="1" t="s">
        <v>383</v>
      </c>
      <c r="M13" s="1" t="s">
        <v>81</v>
      </c>
      <c r="N13" s="1" t="s">
        <v>82</v>
      </c>
      <c r="O13" s="1"/>
      <c r="P13" s="1" t="s">
        <v>264</v>
      </c>
      <c r="Q13" s="1" t="s">
        <v>384</v>
      </c>
      <c r="R13" s="1" t="s">
        <v>385</v>
      </c>
      <c r="S13" s="1">
        <v>9850309305</v>
      </c>
      <c r="T13" s="1" t="s">
        <v>386</v>
      </c>
      <c r="U13" s="1" t="s">
        <v>387</v>
      </c>
      <c r="V13" s="1">
        <v>9623359586</v>
      </c>
      <c r="W13" s="1" t="s">
        <v>152</v>
      </c>
      <c r="X13" s="1" t="s">
        <v>388</v>
      </c>
      <c r="Y13" s="1" t="s">
        <v>323</v>
      </c>
      <c r="Z13" s="1" t="s">
        <v>155</v>
      </c>
      <c r="AA13" s="1" t="s">
        <v>389</v>
      </c>
      <c r="AB13" s="1" t="s">
        <v>390</v>
      </c>
      <c r="AC13" s="1" t="s">
        <v>155</v>
      </c>
      <c r="AD13" s="1" t="s">
        <v>91</v>
      </c>
      <c r="AE13" s="1" t="s">
        <v>91</v>
      </c>
      <c r="AF13" s="1" t="s">
        <v>391</v>
      </c>
      <c r="AG13" s="1" t="s">
        <v>392</v>
      </c>
      <c r="AH13" s="1" t="s">
        <v>158</v>
      </c>
      <c r="AI13" s="1" t="s">
        <v>242</v>
      </c>
      <c r="AJ13" s="1">
        <v>89.8</v>
      </c>
      <c r="AK13" s="1">
        <v>0</v>
      </c>
      <c r="AL13" s="1" t="s">
        <v>393</v>
      </c>
      <c r="AM13" s="1" t="s">
        <v>392</v>
      </c>
      <c r="AN13" s="1" t="s">
        <v>97</v>
      </c>
      <c r="AO13" s="1" t="s">
        <v>187</v>
      </c>
      <c r="AP13" s="1">
        <v>74.77</v>
      </c>
      <c r="AQ13" s="1">
        <v>0</v>
      </c>
      <c r="AR13" s="1"/>
      <c r="AS13" s="1"/>
      <c r="AT13" s="1"/>
      <c r="AU13" s="1"/>
      <c r="AV13" s="1"/>
      <c r="AW13" s="1"/>
      <c r="AX13" s="1" t="s">
        <v>214</v>
      </c>
      <c r="AY13" s="1" t="s">
        <v>394</v>
      </c>
      <c r="AZ13" s="1" t="s">
        <v>163</v>
      </c>
      <c r="BA13" s="1" t="s">
        <v>395</v>
      </c>
      <c r="BB13" s="1">
        <v>80.28</v>
      </c>
      <c r="BC13" s="1">
        <v>9.01</v>
      </c>
      <c r="BD13" s="1"/>
      <c r="BE13" s="1"/>
      <c r="BF13" s="1"/>
      <c r="BG13" s="1"/>
      <c r="BH13" s="1"/>
      <c r="BI13" s="1"/>
      <c r="BJ13" s="1" t="s">
        <v>396</v>
      </c>
      <c r="BK13" s="1" t="s">
        <v>397</v>
      </c>
      <c r="BL13" s="1" t="s">
        <v>398</v>
      </c>
      <c r="BM13" s="1" t="s">
        <v>399</v>
      </c>
      <c r="BN13" s="1">
        <v>35</v>
      </c>
      <c r="BO13" s="1" t="s">
        <v>400</v>
      </c>
      <c r="BP13" s="1" t="str">
        <f>HYPERLINK("https://nconnect.nicmar.ac.in/storage/profile/ProfilePhoto_P25704016_615842.jpg","Download")</f>
        <v>0</v>
      </c>
      <c r="BQ13" s="3"/>
      <c r="BR13" s="3"/>
    </row>
    <row r="14" spans="1:70">
      <c r="A14" s="1" t="s">
        <v>70</v>
      </c>
      <c r="B14" s="1" t="s">
        <v>71</v>
      </c>
      <c r="C14" s="1" t="s">
        <v>401</v>
      </c>
      <c r="D14" s="1" t="s">
        <v>402</v>
      </c>
      <c r="E14" s="1" t="s">
        <v>403</v>
      </c>
      <c r="F14" s="1" t="s">
        <v>404</v>
      </c>
      <c r="G14" s="1" t="s">
        <v>405</v>
      </c>
      <c r="H14" s="1" t="s">
        <v>406</v>
      </c>
      <c r="I14" s="1" t="s">
        <v>407</v>
      </c>
      <c r="J14" s="1">
        <v>6309077168</v>
      </c>
      <c r="K14" s="1" t="s">
        <v>79</v>
      </c>
      <c r="L14" s="1" t="s">
        <v>408</v>
      </c>
      <c r="M14" s="1" t="s">
        <v>81</v>
      </c>
      <c r="N14" s="1" t="s">
        <v>409</v>
      </c>
      <c r="O14" s="1"/>
      <c r="P14" s="1" t="s">
        <v>264</v>
      </c>
      <c r="Q14" s="1" t="s">
        <v>410</v>
      </c>
      <c r="R14" s="1" t="s">
        <v>411</v>
      </c>
      <c r="S14" s="1">
        <v>9848420368</v>
      </c>
      <c r="T14" s="1" t="s">
        <v>412</v>
      </c>
      <c r="U14" s="1" t="s">
        <v>413</v>
      </c>
      <c r="V14" s="1">
        <v>9490809361</v>
      </c>
      <c r="W14" s="1" t="s">
        <v>414</v>
      </c>
      <c r="X14" s="1" t="s">
        <v>415</v>
      </c>
      <c r="Y14" s="1" t="s">
        <v>416</v>
      </c>
      <c r="Z14" s="1" t="s">
        <v>417</v>
      </c>
      <c r="AA14" s="1" t="s">
        <v>415</v>
      </c>
      <c r="AB14" s="1" t="s">
        <v>416</v>
      </c>
      <c r="AC14" s="1" t="s">
        <v>417</v>
      </c>
      <c r="AD14" s="1" t="s">
        <v>91</v>
      </c>
      <c r="AE14" s="1" t="s">
        <v>91</v>
      </c>
      <c r="AF14" s="1" t="s">
        <v>418</v>
      </c>
      <c r="AG14" s="1" t="s">
        <v>419</v>
      </c>
      <c r="AH14" s="1" t="s">
        <v>276</v>
      </c>
      <c r="AI14" s="1" t="s">
        <v>245</v>
      </c>
      <c r="AJ14" s="1">
        <v>77.2</v>
      </c>
      <c r="AK14" s="1"/>
      <c r="AL14" s="1" t="s">
        <v>418</v>
      </c>
      <c r="AM14" s="1" t="s">
        <v>419</v>
      </c>
      <c r="AN14" s="1" t="s">
        <v>373</v>
      </c>
      <c r="AO14" s="1" t="s">
        <v>420</v>
      </c>
      <c r="AP14" s="1">
        <v>78</v>
      </c>
      <c r="AQ14" s="1"/>
      <c r="AR14" s="1"/>
      <c r="AS14" s="1"/>
      <c r="AT14" s="1"/>
      <c r="AU14" s="1"/>
      <c r="AV14" s="1"/>
      <c r="AW14" s="1"/>
      <c r="AX14" s="1" t="s">
        <v>421</v>
      </c>
      <c r="AY14" s="1" t="s">
        <v>422</v>
      </c>
      <c r="AZ14" s="1" t="s">
        <v>302</v>
      </c>
      <c r="BA14" s="1" t="s">
        <v>353</v>
      </c>
      <c r="BB14" s="1">
        <v>83.42</v>
      </c>
      <c r="BC14" s="1">
        <v>8.84</v>
      </c>
      <c r="BD14" s="1"/>
      <c r="BE14" s="1"/>
      <c r="BF14" s="1"/>
      <c r="BG14" s="1"/>
      <c r="BH14" s="1"/>
      <c r="BI14" s="1"/>
      <c r="BJ14" s="1" t="s">
        <v>423</v>
      </c>
      <c r="BK14" s="1"/>
      <c r="BL14" s="1"/>
      <c r="BM14" s="1" t="s">
        <v>424</v>
      </c>
      <c r="BN14" s="1">
        <v>12</v>
      </c>
      <c r="BO14" s="1" t="s">
        <v>425</v>
      </c>
      <c r="BP14" s="1" t="str">
        <f>HYPERLINK("https://nconnect.nicmar.ac.in/storage/profile/ProfilePhoto_P25704017_891326.jpg","Download")</f>
        <v>0</v>
      </c>
      <c r="BQ14" s="3"/>
      <c r="BR14" s="3"/>
    </row>
    <row r="15" spans="1:70">
      <c r="A15" s="1" t="s">
        <v>70</v>
      </c>
      <c r="B15" s="1" t="s">
        <v>71</v>
      </c>
      <c r="C15" s="1" t="s">
        <v>426</v>
      </c>
      <c r="D15" s="1" t="s">
        <v>427</v>
      </c>
      <c r="E15" s="1" t="s">
        <v>428</v>
      </c>
      <c r="F15" s="1" t="s">
        <v>429</v>
      </c>
      <c r="G15" s="1" t="s">
        <v>430</v>
      </c>
      <c r="H15" s="1" t="s">
        <v>431</v>
      </c>
      <c r="I15" s="1" t="s">
        <v>432</v>
      </c>
      <c r="J15" s="1">
        <v>9446826334</v>
      </c>
      <c r="K15" s="1" t="s">
        <v>174</v>
      </c>
      <c r="L15" s="1" t="s">
        <v>433</v>
      </c>
      <c r="M15" s="1" t="s">
        <v>81</v>
      </c>
      <c r="N15" s="1" t="s">
        <v>434</v>
      </c>
      <c r="O15" s="1"/>
      <c r="P15" s="1" t="s">
        <v>232</v>
      </c>
      <c r="Q15" s="1" t="s">
        <v>435</v>
      </c>
      <c r="R15" s="1" t="s">
        <v>428</v>
      </c>
      <c r="S15" s="1">
        <v>9447040302</v>
      </c>
      <c r="T15" s="1" t="s">
        <v>179</v>
      </c>
      <c r="U15" s="1" t="s">
        <v>436</v>
      </c>
      <c r="V15" s="1">
        <v>9447428660</v>
      </c>
      <c r="W15" s="1" t="s">
        <v>437</v>
      </c>
      <c r="X15" s="1" t="s">
        <v>438</v>
      </c>
      <c r="Y15" s="1" t="s">
        <v>439</v>
      </c>
      <c r="Z15" s="1" t="s">
        <v>440</v>
      </c>
      <c r="AA15" s="1" t="s">
        <v>438</v>
      </c>
      <c r="AB15" s="1" t="s">
        <v>439</v>
      </c>
      <c r="AC15" s="1" t="s">
        <v>440</v>
      </c>
      <c r="AD15" s="1" t="s">
        <v>91</v>
      </c>
      <c r="AE15" s="1" t="s">
        <v>91</v>
      </c>
      <c r="AF15" s="1" t="s">
        <v>441</v>
      </c>
      <c r="AG15" s="1" t="s">
        <v>442</v>
      </c>
      <c r="AH15" s="1" t="s">
        <v>276</v>
      </c>
      <c r="AI15" s="1" t="s">
        <v>371</v>
      </c>
      <c r="AJ15" s="1">
        <v>95.3</v>
      </c>
      <c r="AK15" s="1"/>
      <c r="AL15" s="1" t="s">
        <v>443</v>
      </c>
      <c r="AM15" s="1" t="s">
        <v>444</v>
      </c>
      <c r="AN15" s="1" t="s">
        <v>249</v>
      </c>
      <c r="AO15" s="1" t="s">
        <v>445</v>
      </c>
      <c r="AP15" s="1">
        <v>91</v>
      </c>
      <c r="AQ15" s="1"/>
      <c r="AR15" s="1"/>
      <c r="AS15" s="1"/>
      <c r="AT15" s="1"/>
      <c r="AU15" s="1"/>
      <c r="AV15" s="1"/>
      <c r="AW15" s="1"/>
      <c r="AX15" s="1" t="s">
        <v>446</v>
      </c>
      <c r="AY15" s="1" t="s">
        <v>447</v>
      </c>
      <c r="AZ15" s="1" t="s">
        <v>448</v>
      </c>
      <c r="BA15" s="1" t="s">
        <v>217</v>
      </c>
      <c r="BB15" s="1">
        <v>84.4</v>
      </c>
      <c r="BC15" s="1">
        <v>8.48</v>
      </c>
      <c r="BD15" s="1"/>
      <c r="BE15" s="1"/>
      <c r="BF15" s="1"/>
      <c r="BG15" s="1"/>
      <c r="BH15" s="1"/>
      <c r="BI15" s="1"/>
      <c r="BJ15" s="1" t="s">
        <v>449</v>
      </c>
      <c r="BK15" s="1"/>
      <c r="BL15" s="1"/>
      <c r="BM15" s="1" t="s">
        <v>450</v>
      </c>
      <c r="BN15" s="1">
        <v>24</v>
      </c>
      <c r="BO15" s="1"/>
      <c r="BP15" s="1" t="str">
        <f>HYPERLINK("https://nconnect.nicmar.ac.in/storage/profile/ProfilePhoto_P25704018_982543.jpg","Download")</f>
        <v>0</v>
      </c>
      <c r="BQ15" s="3"/>
      <c r="BR15" s="3"/>
    </row>
    <row r="16" spans="1:70">
      <c r="A16" s="1" t="s">
        <v>70</v>
      </c>
      <c r="B16" s="1" t="s">
        <v>71</v>
      </c>
      <c r="C16" s="1" t="s">
        <v>451</v>
      </c>
      <c r="D16" s="1" t="s">
        <v>452</v>
      </c>
      <c r="E16" s="1" t="s">
        <v>453</v>
      </c>
      <c r="F16" s="1" t="s">
        <v>454</v>
      </c>
      <c r="G16" s="1" t="s">
        <v>455</v>
      </c>
      <c r="H16" s="1" t="s">
        <v>456</v>
      </c>
      <c r="I16" s="1" t="s">
        <v>457</v>
      </c>
      <c r="J16" s="1">
        <v>8459862239</v>
      </c>
      <c r="K16" s="1" t="s">
        <v>79</v>
      </c>
      <c r="L16" s="1" t="s">
        <v>458</v>
      </c>
      <c r="M16" s="1" t="s">
        <v>81</v>
      </c>
      <c r="N16" s="1" t="s">
        <v>459</v>
      </c>
      <c r="O16" s="1"/>
      <c r="P16" s="1" t="s">
        <v>177</v>
      </c>
      <c r="Q16" s="1" t="s">
        <v>460</v>
      </c>
      <c r="R16" s="1" t="s">
        <v>453</v>
      </c>
      <c r="S16" s="1">
        <v>9763180181</v>
      </c>
      <c r="T16" s="1" t="s">
        <v>461</v>
      </c>
      <c r="U16" s="1" t="s">
        <v>462</v>
      </c>
      <c r="V16" s="1">
        <v>9921891029</v>
      </c>
      <c r="W16" s="1" t="s">
        <v>152</v>
      </c>
      <c r="X16" s="1" t="s">
        <v>463</v>
      </c>
      <c r="Y16" s="1" t="s">
        <v>323</v>
      </c>
      <c r="Z16" s="1" t="s">
        <v>155</v>
      </c>
      <c r="AA16" s="1" t="s">
        <v>463</v>
      </c>
      <c r="AB16" s="1" t="s">
        <v>323</v>
      </c>
      <c r="AC16" s="1" t="s">
        <v>155</v>
      </c>
      <c r="AD16" s="1" t="s">
        <v>91</v>
      </c>
      <c r="AE16" s="1" t="s">
        <v>91</v>
      </c>
      <c r="AF16" s="1" t="s">
        <v>464</v>
      </c>
      <c r="AG16" s="1" t="s">
        <v>465</v>
      </c>
      <c r="AH16" s="1" t="s">
        <v>466</v>
      </c>
      <c r="AI16" s="1" t="s">
        <v>212</v>
      </c>
      <c r="AJ16" s="1">
        <v>86.6</v>
      </c>
      <c r="AK16" s="1"/>
      <c r="AL16" s="1" t="s">
        <v>467</v>
      </c>
      <c r="AM16" s="1" t="s">
        <v>465</v>
      </c>
      <c r="AN16" s="1" t="s">
        <v>163</v>
      </c>
      <c r="AO16" s="1" t="s">
        <v>191</v>
      </c>
      <c r="AP16" s="1">
        <v>70.15</v>
      </c>
      <c r="AQ16" s="1"/>
      <c r="AR16" s="1"/>
      <c r="AS16" s="1"/>
      <c r="AT16" s="1"/>
      <c r="AU16" s="1"/>
      <c r="AV16" s="1"/>
      <c r="AW16" s="1"/>
      <c r="AX16" s="1" t="s">
        <v>214</v>
      </c>
      <c r="AY16" s="1" t="s">
        <v>468</v>
      </c>
      <c r="AZ16" s="1" t="s">
        <v>279</v>
      </c>
      <c r="BA16" s="1" t="s">
        <v>192</v>
      </c>
      <c r="BB16" s="1">
        <v>62.92</v>
      </c>
      <c r="BC16" s="1">
        <v>7.07</v>
      </c>
      <c r="BD16" s="1"/>
      <c r="BE16" s="1"/>
      <c r="BF16" s="1"/>
      <c r="BG16" s="1"/>
      <c r="BH16" s="1"/>
      <c r="BI16" s="1"/>
      <c r="BJ16" s="1" t="s">
        <v>469</v>
      </c>
      <c r="BK16" s="1"/>
      <c r="BL16" s="1"/>
      <c r="BM16" s="1" t="s">
        <v>470</v>
      </c>
      <c r="BN16" s="1">
        <v>32</v>
      </c>
      <c r="BO16" s="1"/>
      <c r="BP16" s="1" t="str">
        <f>HYPERLINK("https://nconnect.nicmar.ac.in/storage/profile/ProfilePhoto_P25704019_593674.jpg","Download")</f>
        <v>0</v>
      </c>
      <c r="BQ16" s="3"/>
      <c r="BR16" s="3"/>
    </row>
    <row r="17" spans="1:70">
      <c r="A17" s="1" t="s">
        <v>70</v>
      </c>
      <c r="B17" s="1" t="s">
        <v>71</v>
      </c>
      <c r="C17" s="1" t="s">
        <v>471</v>
      </c>
      <c r="D17" s="1" t="s">
        <v>472</v>
      </c>
      <c r="E17" s="1" t="s">
        <v>473</v>
      </c>
      <c r="F17" s="1" t="s">
        <v>474</v>
      </c>
      <c r="G17" s="1" t="s">
        <v>475</v>
      </c>
      <c r="H17" s="1" t="s">
        <v>476</v>
      </c>
      <c r="I17" s="1" t="s">
        <v>477</v>
      </c>
      <c r="J17" s="1">
        <v>7385920021</v>
      </c>
      <c r="K17" s="1" t="s">
        <v>79</v>
      </c>
      <c r="L17" s="1" t="s">
        <v>478</v>
      </c>
      <c r="M17" s="1" t="s">
        <v>81</v>
      </c>
      <c r="N17" s="1" t="s">
        <v>82</v>
      </c>
      <c r="O17" s="1"/>
      <c r="P17" s="1" t="s">
        <v>117</v>
      </c>
      <c r="Q17" s="1" t="s">
        <v>479</v>
      </c>
      <c r="R17" s="1" t="s">
        <v>480</v>
      </c>
      <c r="S17" s="1">
        <v>9096420350</v>
      </c>
      <c r="T17" s="1" t="s">
        <v>320</v>
      </c>
      <c r="U17" s="1" t="s">
        <v>481</v>
      </c>
      <c r="V17" s="1">
        <v>7709782974</v>
      </c>
      <c r="W17" s="1" t="s">
        <v>482</v>
      </c>
      <c r="X17" s="1" t="s">
        <v>483</v>
      </c>
      <c r="Y17" s="1" t="s">
        <v>272</v>
      </c>
      <c r="Z17" s="1" t="s">
        <v>155</v>
      </c>
      <c r="AA17" s="1" t="s">
        <v>483</v>
      </c>
      <c r="AB17" s="1" t="s">
        <v>272</v>
      </c>
      <c r="AC17" s="1" t="s">
        <v>155</v>
      </c>
      <c r="AD17" s="1" t="s">
        <v>91</v>
      </c>
      <c r="AE17" s="1" t="s">
        <v>91</v>
      </c>
      <c r="AF17" s="1" t="s">
        <v>484</v>
      </c>
      <c r="AG17" s="1" t="s">
        <v>211</v>
      </c>
      <c r="AH17" s="1" t="s">
        <v>274</v>
      </c>
      <c r="AI17" s="1" t="s">
        <v>276</v>
      </c>
      <c r="AJ17" s="1">
        <v>60.4</v>
      </c>
      <c r="AK17" s="1"/>
      <c r="AL17" s="1" t="s">
        <v>484</v>
      </c>
      <c r="AM17" s="1" t="s">
        <v>211</v>
      </c>
      <c r="AN17" s="1" t="s">
        <v>245</v>
      </c>
      <c r="AO17" s="1" t="s">
        <v>191</v>
      </c>
      <c r="AP17" s="1">
        <v>56</v>
      </c>
      <c r="AQ17" s="1"/>
      <c r="AR17" s="1"/>
      <c r="AS17" s="1"/>
      <c r="AT17" s="1"/>
      <c r="AU17" s="1"/>
      <c r="AV17" s="1"/>
      <c r="AW17" s="1"/>
      <c r="AX17" s="1" t="s">
        <v>485</v>
      </c>
      <c r="AY17" s="1" t="s">
        <v>486</v>
      </c>
      <c r="AZ17" s="1" t="s">
        <v>487</v>
      </c>
      <c r="BA17" s="1" t="s">
        <v>488</v>
      </c>
      <c r="BB17" s="1">
        <v>69</v>
      </c>
      <c r="BC17" s="1">
        <v>7.4</v>
      </c>
      <c r="BD17" s="1"/>
      <c r="BE17" s="1"/>
      <c r="BF17" s="1"/>
      <c r="BG17" s="1"/>
      <c r="BH17" s="1"/>
      <c r="BI17" s="1"/>
      <c r="BJ17" s="1" t="s">
        <v>489</v>
      </c>
      <c r="BK17" s="1"/>
      <c r="BL17" s="1"/>
      <c r="BM17" s="1" t="s">
        <v>490</v>
      </c>
      <c r="BN17" s="1">
        <v>8</v>
      </c>
      <c r="BO17" s="1" t="s">
        <v>491</v>
      </c>
      <c r="BP17" s="1" t="str">
        <f>HYPERLINK("https://nconnect.nicmar.ac.in/storage/profile/ProfilePhoto_P25704020_278361.jpg","Download")</f>
        <v>0</v>
      </c>
      <c r="BQ17" s="3"/>
      <c r="BR17" s="3"/>
    </row>
    <row r="18" spans="1:70">
      <c r="A18" s="1" t="s">
        <v>70</v>
      </c>
      <c r="B18" s="1" t="s">
        <v>71</v>
      </c>
      <c r="C18" s="1" t="s">
        <v>492</v>
      </c>
      <c r="D18" s="1" t="s">
        <v>493</v>
      </c>
      <c r="E18" s="1" t="s">
        <v>494</v>
      </c>
      <c r="F18" s="1" t="s">
        <v>495</v>
      </c>
      <c r="G18" s="1" t="s">
        <v>496</v>
      </c>
      <c r="H18" s="1" t="s">
        <v>497</v>
      </c>
      <c r="I18" s="1" t="s">
        <v>498</v>
      </c>
      <c r="J18" s="1">
        <v>7558449363</v>
      </c>
      <c r="K18" s="1" t="s">
        <v>79</v>
      </c>
      <c r="L18" s="1" t="s">
        <v>499</v>
      </c>
      <c r="M18" s="1" t="s">
        <v>81</v>
      </c>
      <c r="N18" s="1" t="s">
        <v>82</v>
      </c>
      <c r="O18" s="1"/>
      <c r="P18" s="1" t="s">
        <v>117</v>
      </c>
      <c r="Q18" s="1" t="s">
        <v>500</v>
      </c>
      <c r="R18" s="1" t="s">
        <v>501</v>
      </c>
      <c r="S18" s="1">
        <v>9922420665</v>
      </c>
      <c r="T18" s="1" t="s">
        <v>502</v>
      </c>
      <c r="U18" s="1" t="s">
        <v>503</v>
      </c>
      <c r="V18" s="1">
        <v>9763078203</v>
      </c>
      <c r="W18" s="1" t="s">
        <v>152</v>
      </c>
      <c r="X18" s="1" t="s">
        <v>504</v>
      </c>
      <c r="Y18" s="1" t="s">
        <v>323</v>
      </c>
      <c r="Z18" s="1" t="s">
        <v>155</v>
      </c>
      <c r="AA18" s="1" t="s">
        <v>504</v>
      </c>
      <c r="AB18" s="1" t="s">
        <v>323</v>
      </c>
      <c r="AC18" s="1" t="s">
        <v>155</v>
      </c>
      <c r="AD18" s="1" t="s">
        <v>91</v>
      </c>
      <c r="AE18" s="1" t="s">
        <v>91</v>
      </c>
      <c r="AF18" s="1" t="s">
        <v>505</v>
      </c>
      <c r="AG18" s="1" t="s">
        <v>506</v>
      </c>
      <c r="AH18" s="1" t="s">
        <v>274</v>
      </c>
      <c r="AI18" s="1" t="s">
        <v>212</v>
      </c>
      <c r="AJ18" s="1">
        <v>85.6</v>
      </c>
      <c r="AK18" s="1"/>
      <c r="AL18" s="1" t="s">
        <v>507</v>
      </c>
      <c r="AM18" s="1" t="s">
        <v>506</v>
      </c>
      <c r="AN18" s="1" t="s">
        <v>245</v>
      </c>
      <c r="AO18" s="1" t="s">
        <v>191</v>
      </c>
      <c r="AP18" s="1">
        <v>73.38</v>
      </c>
      <c r="AQ18" s="1"/>
      <c r="AR18" s="1"/>
      <c r="AS18" s="1"/>
      <c r="AT18" s="1"/>
      <c r="AU18" s="1"/>
      <c r="AV18" s="1"/>
      <c r="AW18" s="1"/>
      <c r="AX18" s="1" t="s">
        <v>508</v>
      </c>
      <c r="AY18" s="1" t="s">
        <v>509</v>
      </c>
      <c r="AZ18" s="1" t="s">
        <v>352</v>
      </c>
      <c r="BA18" s="1" t="s">
        <v>192</v>
      </c>
      <c r="BB18" s="1">
        <v>66.1</v>
      </c>
      <c r="BC18" s="1">
        <v>7.36</v>
      </c>
      <c r="BD18" s="1"/>
      <c r="BE18" s="1"/>
      <c r="BF18" s="1"/>
      <c r="BG18" s="1"/>
      <c r="BH18" s="1"/>
      <c r="BI18" s="1"/>
      <c r="BJ18" s="1" t="s">
        <v>510</v>
      </c>
      <c r="BK18" s="1"/>
      <c r="BL18" s="1"/>
      <c r="BM18" s="1" t="s">
        <v>511</v>
      </c>
      <c r="BN18" s="1">
        <v>26</v>
      </c>
      <c r="BO18" s="1" t="s">
        <v>512</v>
      </c>
      <c r="BP18" s="1" t="str">
        <f>HYPERLINK("https://nconnect.nicmar.ac.in/storage/profile/ProfilePhoto_P25704021_426987.jpg","Download")</f>
        <v>0</v>
      </c>
      <c r="BQ18" s="3"/>
      <c r="BR18" s="3"/>
    </row>
    <row r="19" spans="1:70">
      <c r="A19" s="1" t="s">
        <v>70</v>
      </c>
      <c r="B19" s="1" t="s">
        <v>71</v>
      </c>
      <c r="C19" s="1" t="s">
        <v>513</v>
      </c>
      <c r="D19" s="1" t="s">
        <v>514</v>
      </c>
      <c r="E19" s="1"/>
      <c r="F19" s="1" t="s">
        <v>515</v>
      </c>
      <c r="G19" s="1" t="s">
        <v>516</v>
      </c>
      <c r="H19" s="1" t="s">
        <v>517</v>
      </c>
      <c r="I19" s="1" t="s">
        <v>518</v>
      </c>
      <c r="J19" s="1">
        <v>8249358297</v>
      </c>
      <c r="K19" s="1" t="s">
        <v>79</v>
      </c>
      <c r="L19" s="1" t="s">
        <v>519</v>
      </c>
      <c r="M19" s="1" t="s">
        <v>81</v>
      </c>
      <c r="N19" s="1" t="s">
        <v>520</v>
      </c>
      <c r="O19" s="1"/>
      <c r="P19" s="1" t="s">
        <v>264</v>
      </c>
      <c r="Q19" s="1" t="s">
        <v>521</v>
      </c>
      <c r="R19" s="1" t="s">
        <v>522</v>
      </c>
      <c r="S19" s="1">
        <v>7008067559</v>
      </c>
      <c r="T19" s="1" t="s">
        <v>523</v>
      </c>
      <c r="U19" s="1" t="s">
        <v>524</v>
      </c>
      <c r="V19" s="1">
        <v>8144939202</v>
      </c>
      <c r="W19" s="1" t="s">
        <v>87</v>
      </c>
      <c r="X19" s="1" t="s">
        <v>525</v>
      </c>
      <c r="Y19" s="1" t="s">
        <v>526</v>
      </c>
      <c r="Z19" s="1" t="s">
        <v>527</v>
      </c>
      <c r="AA19" s="1" t="s">
        <v>528</v>
      </c>
      <c r="AB19" s="1" t="s">
        <v>529</v>
      </c>
      <c r="AC19" s="1" t="s">
        <v>527</v>
      </c>
      <c r="AD19" s="1" t="s">
        <v>91</v>
      </c>
      <c r="AE19" s="1" t="s">
        <v>91</v>
      </c>
      <c r="AF19" s="1" t="s">
        <v>530</v>
      </c>
      <c r="AG19" s="1" t="s">
        <v>531</v>
      </c>
      <c r="AH19" s="1" t="s">
        <v>185</v>
      </c>
      <c r="AI19" s="1" t="s">
        <v>532</v>
      </c>
      <c r="AJ19" s="1">
        <v>62</v>
      </c>
      <c r="AK19" s="1"/>
      <c r="AL19" s="1" t="s">
        <v>533</v>
      </c>
      <c r="AM19" s="1" t="s">
        <v>534</v>
      </c>
      <c r="AN19" s="1" t="s">
        <v>532</v>
      </c>
      <c r="AO19" s="1" t="s">
        <v>535</v>
      </c>
      <c r="AP19" s="1">
        <v>59</v>
      </c>
      <c r="AQ19" s="1"/>
      <c r="AR19" s="1"/>
      <c r="AS19" s="1"/>
      <c r="AT19" s="1"/>
      <c r="AU19" s="1"/>
      <c r="AV19" s="1"/>
      <c r="AW19" s="1"/>
      <c r="AX19" s="1" t="s">
        <v>536</v>
      </c>
      <c r="AY19" s="1" t="s">
        <v>537</v>
      </c>
      <c r="AZ19" s="1" t="s">
        <v>538</v>
      </c>
      <c r="BA19" s="1" t="s">
        <v>163</v>
      </c>
      <c r="BB19" s="1">
        <v>66.9</v>
      </c>
      <c r="BC19" s="1">
        <v>7.2</v>
      </c>
      <c r="BD19" s="1"/>
      <c r="BE19" s="1"/>
      <c r="BF19" s="1"/>
      <c r="BG19" s="1"/>
      <c r="BH19" s="1"/>
      <c r="BI19" s="1"/>
      <c r="BJ19" s="1" t="s">
        <v>251</v>
      </c>
      <c r="BK19" s="1" t="s">
        <v>539</v>
      </c>
      <c r="BL19" s="1" t="s">
        <v>540</v>
      </c>
      <c r="BM19" s="1" t="s">
        <v>541</v>
      </c>
      <c r="BN19" s="1">
        <v>9</v>
      </c>
      <c r="BO19" s="1"/>
      <c r="BP19" s="1" t="str">
        <f>HYPERLINK("https://nconnect.nicmar.ac.in/storage/profile/ProfilePhoto_P25704022_561872.jpg","Download")</f>
        <v>0</v>
      </c>
      <c r="BQ19" s="3"/>
      <c r="BR19" s="3"/>
    </row>
    <row r="20" spans="1:70">
      <c r="A20" s="1" t="s">
        <v>70</v>
      </c>
      <c r="B20" s="1" t="s">
        <v>71</v>
      </c>
      <c r="C20" s="1" t="s">
        <v>542</v>
      </c>
      <c r="D20" s="1" t="s">
        <v>543</v>
      </c>
      <c r="E20" s="1" t="s">
        <v>544</v>
      </c>
      <c r="F20" s="1" t="s">
        <v>545</v>
      </c>
      <c r="G20" s="1" t="s">
        <v>546</v>
      </c>
      <c r="H20" s="1" t="s">
        <v>547</v>
      </c>
      <c r="I20" s="1" t="s">
        <v>548</v>
      </c>
      <c r="J20" s="1">
        <v>7776034424</v>
      </c>
      <c r="K20" s="1" t="s">
        <v>174</v>
      </c>
      <c r="L20" s="1" t="s">
        <v>549</v>
      </c>
      <c r="M20" s="1" t="s">
        <v>550</v>
      </c>
      <c r="N20" s="1" t="s">
        <v>82</v>
      </c>
      <c r="O20" s="1"/>
      <c r="P20" s="1" t="s">
        <v>264</v>
      </c>
      <c r="Q20" s="1" t="s">
        <v>551</v>
      </c>
      <c r="R20" s="1" t="s">
        <v>552</v>
      </c>
      <c r="S20" s="1">
        <v>9823048680</v>
      </c>
      <c r="T20" s="1" t="s">
        <v>553</v>
      </c>
      <c r="U20" s="1" t="s">
        <v>554</v>
      </c>
      <c r="V20" s="1">
        <v>7744094569</v>
      </c>
      <c r="W20" s="1" t="s">
        <v>555</v>
      </c>
      <c r="X20" s="1" t="s">
        <v>556</v>
      </c>
      <c r="Y20" s="1" t="s">
        <v>323</v>
      </c>
      <c r="Z20" s="1" t="s">
        <v>155</v>
      </c>
      <c r="AA20" s="1" t="s">
        <v>557</v>
      </c>
      <c r="AB20" s="1" t="s">
        <v>154</v>
      </c>
      <c r="AC20" s="1" t="s">
        <v>155</v>
      </c>
      <c r="AD20" s="1" t="s">
        <v>91</v>
      </c>
      <c r="AE20" s="1" t="s">
        <v>91</v>
      </c>
      <c r="AF20" s="1" t="s">
        <v>558</v>
      </c>
      <c r="AG20" s="1" t="s">
        <v>559</v>
      </c>
      <c r="AH20" s="1" t="s">
        <v>532</v>
      </c>
      <c r="AI20" s="1" t="s">
        <v>128</v>
      </c>
      <c r="AJ20" s="1">
        <v>63.4</v>
      </c>
      <c r="AK20" s="1"/>
      <c r="AL20" s="1" t="s">
        <v>560</v>
      </c>
      <c r="AM20" s="1" t="s">
        <v>561</v>
      </c>
      <c r="AN20" s="1" t="s">
        <v>562</v>
      </c>
      <c r="AO20" s="1" t="s">
        <v>371</v>
      </c>
      <c r="AP20" s="1">
        <v>71.23</v>
      </c>
      <c r="AQ20" s="1"/>
      <c r="AR20" s="1"/>
      <c r="AS20" s="1"/>
      <c r="AT20" s="1"/>
      <c r="AU20" s="1"/>
      <c r="AV20" s="1"/>
      <c r="AW20" s="1"/>
      <c r="AX20" s="1" t="s">
        <v>563</v>
      </c>
      <c r="AY20" s="1" t="s">
        <v>564</v>
      </c>
      <c r="AZ20" s="1" t="s">
        <v>565</v>
      </c>
      <c r="BA20" s="1" t="s">
        <v>566</v>
      </c>
      <c r="BB20" s="1">
        <v>73.1</v>
      </c>
      <c r="BC20" s="1">
        <v>7.81</v>
      </c>
      <c r="BD20" s="1"/>
      <c r="BE20" s="1"/>
      <c r="BF20" s="1"/>
      <c r="BG20" s="1"/>
      <c r="BH20" s="1"/>
      <c r="BI20" s="1"/>
      <c r="BJ20" s="1" t="s">
        <v>567</v>
      </c>
      <c r="BK20" s="1" t="s">
        <v>568</v>
      </c>
      <c r="BL20" s="1" t="s">
        <v>569</v>
      </c>
      <c r="BM20" s="1" t="s">
        <v>570</v>
      </c>
      <c r="BN20" s="1">
        <v>28</v>
      </c>
      <c r="BO20" s="1" t="s">
        <v>571</v>
      </c>
      <c r="BP20" s="1" t="str">
        <f>HYPERLINK("https://nconnect.nicmar.ac.in/storage/profile/ProfilePhoto_P25704023_534962.jpg","Download")</f>
        <v>0</v>
      </c>
      <c r="BQ20" s="3"/>
      <c r="BR20" s="3"/>
    </row>
    <row r="21" spans="1:70">
      <c r="A21" s="1" t="s">
        <v>70</v>
      </c>
      <c r="B21" s="1" t="s">
        <v>71</v>
      </c>
      <c r="C21" s="1" t="s">
        <v>572</v>
      </c>
      <c r="D21" s="1" t="s">
        <v>573</v>
      </c>
      <c r="E21" s="1" t="s">
        <v>574</v>
      </c>
      <c r="F21" s="1" t="s">
        <v>575</v>
      </c>
      <c r="G21" s="1" t="s">
        <v>576</v>
      </c>
      <c r="H21" s="1" t="s">
        <v>577</v>
      </c>
      <c r="I21" s="1" t="s">
        <v>578</v>
      </c>
      <c r="J21" s="1">
        <v>8668546058</v>
      </c>
      <c r="K21" s="1" t="s">
        <v>174</v>
      </c>
      <c r="L21" s="1" t="s">
        <v>579</v>
      </c>
      <c r="M21" s="1" t="s">
        <v>81</v>
      </c>
      <c r="N21" s="1" t="s">
        <v>580</v>
      </c>
      <c r="O21" s="1"/>
      <c r="P21" s="1" t="s">
        <v>264</v>
      </c>
      <c r="Q21" s="1" t="s">
        <v>581</v>
      </c>
      <c r="R21" s="1" t="s">
        <v>574</v>
      </c>
      <c r="S21" s="1">
        <v>9370088881</v>
      </c>
      <c r="T21" s="1" t="s">
        <v>582</v>
      </c>
      <c r="U21" s="1" t="s">
        <v>583</v>
      </c>
      <c r="V21" s="1">
        <v>9370238072</v>
      </c>
      <c r="W21" s="1" t="s">
        <v>555</v>
      </c>
      <c r="X21" s="1" t="s">
        <v>584</v>
      </c>
      <c r="Y21" s="1" t="s">
        <v>209</v>
      </c>
      <c r="Z21" s="1" t="s">
        <v>155</v>
      </c>
      <c r="AA21" s="1" t="s">
        <v>584</v>
      </c>
      <c r="AB21" s="1" t="s">
        <v>209</v>
      </c>
      <c r="AC21" s="1" t="s">
        <v>155</v>
      </c>
      <c r="AD21" s="1" t="s">
        <v>91</v>
      </c>
      <c r="AE21" s="1" t="s">
        <v>91</v>
      </c>
      <c r="AF21" s="1" t="s">
        <v>585</v>
      </c>
      <c r="AG21" s="1" t="s">
        <v>586</v>
      </c>
      <c r="AH21" s="1" t="s">
        <v>97</v>
      </c>
      <c r="AI21" s="1" t="s">
        <v>160</v>
      </c>
      <c r="AJ21" s="1">
        <v>85.5</v>
      </c>
      <c r="AK21" s="1">
        <v>9</v>
      </c>
      <c r="AL21" s="1" t="s">
        <v>587</v>
      </c>
      <c r="AM21" s="1" t="s">
        <v>211</v>
      </c>
      <c r="AN21" s="1" t="s">
        <v>565</v>
      </c>
      <c r="AO21" s="1" t="s">
        <v>249</v>
      </c>
      <c r="AP21" s="1">
        <v>55.69</v>
      </c>
      <c r="AQ21" s="1"/>
      <c r="AR21" s="1"/>
      <c r="AS21" s="1"/>
      <c r="AT21" s="1"/>
      <c r="AU21" s="1"/>
      <c r="AV21" s="1"/>
      <c r="AW21" s="1"/>
      <c r="AX21" s="1" t="s">
        <v>588</v>
      </c>
      <c r="AY21" s="1" t="s">
        <v>589</v>
      </c>
      <c r="AZ21" s="1" t="s">
        <v>216</v>
      </c>
      <c r="BA21" s="1" t="s">
        <v>192</v>
      </c>
      <c r="BB21" s="1">
        <v>72.1</v>
      </c>
      <c r="BC21" s="1">
        <v>7.21</v>
      </c>
      <c r="BD21" s="1"/>
      <c r="BE21" s="1"/>
      <c r="BF21" s="1"/>
      <c r="BG21" s="1"/>
      <c r="BH21" s="1"/>
      <c r="BI21" s="1"/>
      <c r="BJ21" s="1" t="s">
        <v>590</v>
      </c>
      <c r="BK21" s="1"/>
      <c r="BL21" s="1"/>
      <c r="BM21" s="1" t="s">
        <v>591</v>
      </c>
      <c r="BN21" s="1">
        <v>27</v>
      </c>
      <c r="BO21" s="1" t="s">
        <v>592</v>
      </c>
      <c r="BP21" s="1" t="str">
        <f>HYPERLINK("https://nconnect.nicmar.ac.in/storage/profile/ProfilePhoto_P25704024_853971.jpg","Download")</f>
        <v>0</v>
      </c>
      <c r="BQ21" s="3"/>
      <c r="BR21" s="3"/>
    </row>
    <row r="22" spans="1:70">
      <c r="A22" s="1" t="s">
        <v>70</v>
      </c>
      <c r="B22" s="1" t="s">
        <v>71</v>
      </c>
      <c r="C22" s="1" t="s">
        <v>593</v>
      </c>
      <c r="D22" s="1" t="s">
        <v>594</v>
      </c>
      <c r="E22" s="1" t="s">
        <v>595</v>
      </c>
      <c r="F22" s="1" t="s">
        <v>596</v>
      </c>
      <c r="G22" s="1" t="s">
        <v>597</v>
      </c>
      <c r="H22" s="1" t="s">
        <v>598</v>
      </c>
      <c r="I22" s="1" t="s">
        <v>599</v>
      </c>
      <c r="J22" s="1">
        <v>9359271182</v>
      </c>
      <c r="K22" s="1" t="s">
        <v>174</v>
      </c>
      <c r="L22" s="1" t="s">
        <v>600</v>
      </c>
      <c r="M22" s="1" t="s">
        <v>81</v>
      </c>
      <c r="N22" s="1" t="s">
        <v>601</v>
      </c>
      <c r="O22" s="1"/>
      <c r="P22" s="1" t="s">
        <v>177</v>
      </c>
      <c r="Q22" s="1" t="s">
        <v>602</v>
      </c>
      <c r="R22" s="1" t="s">
        <v>603</v>
      </c>
      <c r="S22" s="1">
        <v>8605072625</v>
      </c>
      <c r="T22" s="1" t="s">
        <v>293</v>
      </c>
      <c r="U22" s="1" t="s">
        <v>604</v>
      </c>
      <c r="V22" s="1">
        <v>8668820837</v>
      </c>
      <c r="W22" s="1" t="s">
        <v>152</v>
      </c>
      <c r="X22" s="1" t="s">
        <v>605</v>
      </c>
      <c r="Y22" s="1" t="s">
        <v>606</v>
      </c>
      <c r="Z22" s="1" t="s">
        <v>155</v>
      </c>
      <c r="AA22" s="1" t="s">
        <v>605</v>
      </c>
      <c r="AB22" s="1" t="s">
        <v>606</v>
      </c>
      <c r="AC22" s="1" t="s">
        <v>155</v>
      </c>
      <c r="AD22" s="1" t="s">
        <v>91</v>
      </c>
      <c r="AE22" s="1" t="s">
        <v>91</v>
      </c>
      <c r="AF22" s="1" t="s">
        <v>607</v>
      </c>
      <c r="AG22" s="1" t="s">
        <v>608</v>
      </c>
      <c r="AH22" s="1" t="s">
        <v>609</v>
      </c>
      <c r="AI22" s="1" t="s">
        <v>276</v>
      </c>
      <c r="AJ22" s="1">
        <v>90.2</v>
      </c>
      <c r="AK22" s="1">
        <v>7.6</v>
      </c>
      <c r="AL22" s="1" t="s">
        <v>610</v>
      </c>
      <c r="AM22" s="1" t="s">
        <v>608</v>
      </c>
      <c r="AN22" s="1" t="s">
        <v>276</v>
      </c>
      <c r="AO22" s="1" t="s">
        <v>246</v>
      </c>
      <c r="AP22" s="1">
        <v>74.62</v>
      </c>
      <c r="AQ22" s="1"/>
      <c r="AR22" s="1"/>
      <c r="AS22" s="1"/>
      <c r="AT22" s="1"/>
      <c r="AU22" s="1"/>
      <c r="AV22" s="1"/>
      <c r="AW22" s="1"/>
      <c r="AX22" s="1" t="s">
        <v>214</v>
      </c>
      <c r="AY22" s="1" t="s">
        <v>611</v>
      </c>
      <c r="AZ22" s="1" t="s">
        <v>216</v>
      </c>
      <c r="BA22" s="1" t="s">
        <v>217</v>
      </c>
      <c r="BB22" s="1">
        <v>68.35</v>
      </c>
      <c r="BC22" s="1"/>
      <c r="BD22" s="1"/>
      <c r="BE22" s="1"/>
      <c r="BF22" s="1"/>
      <c r="BG22" s="1"/>
      <c r="BH22" s="1"/>
      <c r="BI22" s="1"/>
      <c r="BJ22" s="1" t="s">
        <v>612</v>
      </c>
      <c r="BK22" s="1"/>
      <c r="BL22" s="1"/>
      <c r="BM22" s="1" t="s">
        <v>613</v>
      </c>
      <c r="BN22" s="1">
        <v>32</v>
      </c>
      <c r="BO22" s="1"/>
      <c r="BP22" s="1" t="str">
        <f>HYPERLINK("https://nconnect.nicmar.ac.in/storage/profile/ProfilePhoto_P25704025_279518.jpg","Download")</f>
        <v>0</v>
      </c>
      <c r="BQ22" s="3"/>
      <c r="BR22" s="3"/>
    </row>
    <row r="23" spans="1:70">
      <c r="A23" s="1" t="s">
        <v>70</v>
      </c>
      <c r="B23" s="1" t="s">
        <v>71</v>
      </c>
      <c r="C23" s="1" t="s">
        <v>614</v>
      </c>
      <c r="D23" s="1" t="s">
        <v>615</v>
      </c>
      <c r="E23" s="1" t="s">
        <v>616</v>
      </c>
      <c r="F23" s="1" t="s">
        <v>617</v>
      </c>
      <c r="G23" s="1" t="s">
        <v>618</v>
      </c>
      <c r="H23" s="1" t="s">
        <v>619</v>
      </c>
      <c r="I23" s="1" t="s">
        <v>620</v>
      </c>
      <c r="J23" s="1">
        <v>9136230303</v>
      </c>
      <c r="K23" s="1" t="s">
        <v>174</v>
      </c>
      <c r="L23" s="1" t="s">
        <v>621</v>
      </c>
      <c r="M23" s="1" t="s">
        <v>81</v>
      </c>
      <c r="N23" s="1" t="s">
        <v>176</v>
      </c>
      <c r="O23" s="1"/>
      <c r="P23" s="1" t="s">
        <v>117</v>
      </c>
      <c r="Q23" s="1" t="s">
        <v>622</v>
      </c>
      <c r="R23" s="1" t="s">
        <v>623</v>
      </c>
      <c r="S23" s="1">
        <v>9969227370</v>
      </c>
      <c r="T23" s="1" t="s">
        <v>179</v>
      </c>
      <c r="U23" s="1" t="s">
        <v>624</v>
      </c>
      <c r="V23" s="1">
        <v>9004719297</v>
      </c>
      <c r="W23" s="1" t="s">
        <v>152</v>
      </c>
      <c r="X23" s="1" t="s">
        <v>625</v>
      </c>
      <c r="Y23" s="1" t="s">
        <v>626</v>
      </c>
      <c r="Z23" s="1" t="s">
        <v>155</v>
      </c>
      <c r="AA23" s="1" t="s">
        <v>625</v>
      </c>
      <c r="AB23" s="1" t="s">
        <v>626</v>
      </c>
      <c r="AC23" s="1" t="s">
        <v>155</v>
      </c>
      <c r="AD23" s="1" t="s">
        <v>91</v>
      </c>
      <c r="AE23" s="1" t="s">
        <v>91</v>
      </c>
      <c r="AF23" s="1" t="s">
        <v>627</v>
      </c>
      <c r="AG23" s="1" t="s">
        <v>211</v>
      </c>
      <c r="AH23" s="1" t="s">
        <v>97</v>
      </c>
      <c r="AI23" s="1" t="s">
        <v>274</v>
      </c>
      <c r="AJ23" s="1">
        <v>83</v>
      </c>
      <c r="AK23" s="1"/>
      <c r="AL23" s="1" t="s">
        <v>628</v>
      </c>
      <c r="AM23" s="1" t="s">
        <v>211</v>
      </c>
      <c r="AN23" s="1" t="s">
        <v>276</v>
      </c>
      <c r="AO23" s="1" t="s">
        <v>371</v>
      </c>
      <c r="AP23" s="1">
        <v>68.31</v>
      </c>
      <c r="AQ23" s="1"/>
      <c r="AR23" s="1"/>
      <c r="AS23" s="1"/>
      <c r="AT23" s="1"/>
      <c r="AU23" s="1"/>
      <c r="AV23" s="1"/>
      <c r="AW23" s="1"/>
      <c r="AX23" s="1" t="s">
        <v>629</v>
      </c>
      <c r="AY23" s="1" t="s">
        <v>630</v>
      </c>
      <c r="AZ23" s="1" t="s">
        <v>565</v>
      </c>
      <c r="BA23" s="1" t="s">
        <v>566</v>
      </c>
      <c r="BB23" s="1">
        <v>67.87</v>
      </c>
      <c r="BC23" s="1">
        <v>7.55</v>
      </c>
      <c r="BD23" s="1"/>
      <c r="BE23" s="1"/>
      <c r="BF23" s="1"/>
      <c r="BG23" s="1"/>
      <c r="BH23" s="1"/>
      <c r="BI23" s="1"/>
      <c r="BJ23" s="1" t="s">
        <v>631</v>
      </c>
      <c r="BK23" s="1"/>
      <c r="BL23" s="1"/>
      <c r="BM23" s="1" t="s">
        <v>632</v>
      </c>
      <c r="BN23" s="1">
        <v>27</v>
      </c>
      <c r="BO23" s="1"/>
      <c r="BP23" s="1" t="str">
        <f>HYPERLINK("https://nconnect.nicmar.ac.in/storage/profile/ProfilePhoto_P25704026_986524.jpg","Download")</f>
        <v>0</v>
      </c>
      <c r="BQ23" s="3"/>
      <c r="BR23" s="3"/>
    </row>
    <row r="24" spans="1:70">
      <c r="A24" s="1" t="s">
        <v>70</v>
      </c>
      <c r="B24" s="1" t="s">
        <v>71</v>
      </c>
      <c r="C24" s="1" t="s">
        <v>633</v>
      </c>
      <c r="D24" s="1" t="s">
        <v>634</v>
      </c>
      <c r="E24" s="1" t="s">
        <v>635</v>
      </c>
      <c r="F24" s="1" t="s">
        <v>636</v>
      </c>
      <c r="G24" s="1" t="s">
        <v>637</v>
      </c>
      <c r="H24" s="1" t="s">
        <v>638</v>
      </c>
      <c r="I24" s="1" t="s">
        <v>639</v>
      </c>
      <c r="J24" s="1">
        <v>9370219155</v>
      </c>
      <c r="K24" s="1" t="s">
        <v>174</v>
      </c>
      <c r="L24" s="1" t="s">
        <v>640</v>
      </c>
      <c r="M24" s="1" t="s">
        <v>81</v>
      </c>
      <c r="N24" s="1" t="s">
        <v>641</v>
      </c>
      <c r="O24" s="1"/>
      <c r="P24" s="1" t="s">
        <v>117</v>
      </c>
      <c r="Q24" s="1" t="s">
        <v>642</v>
      </c>
      <c r="R24" s="1" t="s">
        <v>643</v>
      </c>
      <c r="S24" s="1">
        <v>9822210464</v>
      </c>
      <c r="T24" s="1" t="s">
        <v>644</v>
      </c>
      <c r="U24" s="1" t="s">
        <v>645</v>
      </c>
      <c r="V24" s="1">
        <v>7387386748</v>
      </c>
      <c r="W24" s="1" t="s">
        <v>646</v>
      </c>
      <c r="X24" s="1" t="s">
        <v>647</v>
      </c>
      <c r="Y24" s="1" t="s">
        <v>182</v>
      </c>
      <c r="Z24" s="1" t="s">
        <v>155</v>
      </c>
      <c r="AA24" s="1" t="s">
        <v>647</v>
      </c>
      <c r="AB24" s="1" t="s">
        <v>182</v>
      </c>
      <c r="AC24" s="1" t="s">
        <v>155</v>
      </c>
      <c r="AD24" s="1" t="s">
        <v>91</v>
      </c>
      <c r="AE24" s="1" t="s">
        <v>91</v>
      </c>
      <c r="AF24" s="1" t="s">
        <v>648</v>
      </c>
      <c r="AG24" s="1" t="s">
        <v>649</v>
      </c>
      <c r="AH24" s="1" t="s">
        <v>274</v>
      </c>
      <c r="AI24" s="1" t="s">
        <v>212</v>
      </c>
      <c r="AJ24" s="1">
        <v>89.6</v>
      </c>
      <c r="AK24" s="1">
        <v>0</v>
      </c>
      <c r="AL24" s="1" t="s">
        <v>650</v>
      </c>
      <c r="AM24" s="1" t="s">
        <v>649</v>
      </c>
      <c r="AN24" s="1" t="s">
        <v>101</v>
      </c>
      <c r="AO24" s="1" t="s">
        <v>246</v>
      </c>
      <c r="AP24" s="1">
        <v>68.77</v>
      </c>
      <c r="AQ24" s="1">
        <v>0</v>
      </c>
      <c r="AR24" s="1"/>
      <c r="AS24" s="1"/>
      <c r="AT24" s="1"/>
      <c r="AU24" s="1"/>
      <c r="AV24" s="1"/>
      <c r="AW24" s="1"/>
      <c r="AX24" s="1" t="s">
        <v>651</v>
      </c>
      <c r="AY24" s="1" t="s">
        <v>652</v>
      </c>
      <c r="AZ24" s="1" t="s">
        <v>216</v>
      </c>
      <c r="BA24" s="1" t="s">
        <v>217</v>
      </c>
      <c r="BB24" s="1">
        <v>62.83</v>
      </c>
      <c r="BC24" s="1">
        <v>7.06</v>
      </c>
      <c r="BD24" s="1"/>
      <c r="BE24" s="1"/>
      <c r="BF24" s="1"/>
      <c r="BG24" s="1"/>
      <c r="BH24" s="1"/>
      <c r="BI24" s="1"/>
      <c r="BJ24" s="1" t="s">
        <v>653</v>
      </c>
      <c r="BK24" s="1"/>
      <c r="BL24" s="1"/>
      <c r="BM24" s="1" t="s">
        <v>654</v>
      </c>
      <c r="BN24" s="1">
        <v>33</v>
      </c>
      <c r="BO24" s="1"/>
      <c r="BP24" s="1" t="str">
        <f>HYPERLINK("https://nconnect.nicmar.ac.in/storage/profile/ProfilePhoto_P25704027_845267.jpg","Download")</f>
        <v>0</v>
      </c>
      <c r="BQ24" s="3"/>
      <c r="BR24" s="3"/>
    </row>
    <row r="25" spans="1:70">
      <c r="A25" s="1" t="s">
        <v>70</v>
      </c>
      <c r="B25" s="1" t="s">
        <v>71</v>
      </c>
      <c r="C25" s="1" t="s">
        <v>655</v>
      </c>
      <c r="D25" s="1" t="s">
        <v>656</v>
      </c>
      <c r="E25" s="1" t="s">
        <v>494</v>
      </c>
      <c r="F25" s="1" t="s">
        <v>657</v>
      </c>
      <c r="G25" s="1" t="s">
        <v>658</v>
      </c>
      <c r="H25" s="1" t="s">
        <v>659</v>
      </c>
      <c r="I25" s="1" t="s">
        <v>660</v>
      </c>
      <c r="J25" s="1">
        <v>8850959089</v>
      </c>
      <c r="K25" s="1" t="s">
        <v>79</v>
      </c>
      <c r="L25" s="1" t="s">
        <v>661</v>
      </c>
      <c r="M25" s="1" t="s">
        <v>81</v>
      </c>
      <c r="N25" s="1" t="s">
        <v>662</v>
      </c>
      <c r="O25" s="1"/>
      <c r="P25" s="1" t="s">
        <v>117</v>
      </c>
      <c r="Q25" s="1" t="s">
        <v>663</v>
      </c>
      <c r="R25" s="1" t="s">
        <v>494</v>
      </c>
      <c r="S25" s="1">
        <v>9004675329</v>
      </c>
      <c r="T25" s="1" t="s">
        <v>320</v>
      </c>
      <c r="U25" s="1" t="s">
        <v>664</v>
      </c>
      <c r="V25" s="1">
        <v>7498205772</v>
      </c>
      <c r="W25" s="1" t="s">
        <v>152</v>
      </c>
      <c r="X25" s="1" t="s">
        <v>665</v>
      </c>
      <c r="Y25" s="1" t="s">
        <v>296</v>
      </c>
      <c r="Z25" s="1" t="s">
        <v>155</v>
      </c>
      <c r="AA25" s="1" t="s">
        <v>665</v>
      </c>
      <c r="AB25" s="1" t="s">
        <v>296</v>
      </c>
      <c r="AC25" s="1" t="s">
        <v>155</v>
      </c>
      <c r="AD25" s="1" t="s">
        <v>91</v>
      </c>
      <c r="AE25" s="1" t="s">
        <v>91</v>
      </c>
      <c r="AF25" s="1" t="s">
        <v>666</v>
      </c>
      <c r="AG25" s="1" t="s">
        <v>667</v>
      </c>
      <c r="AH25" s="1" t="s">
        <v>327</v>
      </c>
      <c r="AI25" s="1" t="s">
        <v>371</v>
      </c>
      <c r="AJ25" s="1">
        <v>56.6</v>
      </c>
      <c r="AK25" s="1">
        <v>0</v>
      </c>
      <c r="AL25" s="1" t="s">
        <v>668</v>
      </c>
      <c r="AM25" s="1" t="s">
        <v>669</v>
      </c>
      <c r="AN25" s="1" t="s">
        <v>373</v>
      </c>
      <c r="AO25" s="1" t="s">
        <v>445</v>
      </c>
      <c r="AP25" s="1">
        <v>71.5</v>
      </c>
      <c r="AQ25" s="1"/>
      <c r="AR25" s="1"/>
      <c r="AS25" s="1"/>
      <c r="AT25" s="1"/>
      <c r="AU25" s="1"/>
      <c r="AV25" s="1"/>
      <c r="AW25" s="1"/>
      <c r="AX25" s="1" t="s">
        <v>303</v>
      </c>
      <c r="AY25" s="1" t="s">
        <v>670</v>
      </c>
      <c r="AZ25" s="1" t="s">
        <v>305</v>
      </c>
      <c r="BA25" s="1" t="s">
        <v>192</v>
      </c>
      <c r="BB25" s="1">
        <v>61.52</v>
      </c>
      <c r="BC25" s="1">
        <v>6.75</v>
      </c>
      <c r="BD25" s="1"/>
      <c r="BE25" s="1"/>
      <c r="BF25" s="1"/>
      <c r="BG25" s="1"/>
      <c r="BH25" s="1"/>
      <c r="BI25" s="1"/>
      <c r="BJ25" s="1" t="s">
        <v>251</v>
      </c>
      <c r="BK25" s="1"/>
      <c r="BL25" s="1"/>
      <c r="BM25" s="1" t="s">
        <v>671</v>
      </c>
      <c r="BN25" s="1">
        <v>13</v>
      </c>
      <c r="BO25" s="1" t="s">
        <v>672</v>
      </c>
      <c r="BP25" s="1" t="str">
        <f>HYPERLINK("https://nconnect.nicmar.ac.in/storage/profile/ProfilePhoto_P25704028_759214.jpg","Download")</f>
        <v>0</v>
      </c>
      <c r="BQ25" s="3"/>
      <c r="BR25" s="3"/>
    </row>
    <row r="26" spans="1:70">
      <c r="A26" s="1" t="s">
        <v>70</v>
      </c>
      <c r="B26" s="1" t="s">
        <v>71</v>
      </c>
      <c r="C26" s="1" t="s">
        <v>673</v>
      </c>
      <c r="D26" s="1" t="s">
        <v>674</v>
      </c>
      <c r="E26" s="1" t="s">
        <v>675</v>
      </c>
      <c r="F26" s="1" t="s">
        <v>676</v>
      </c>
      <c r="G26" s="1" t="s">
        <v>677</v>
      </c>
      <c r="H26" s="1" t="s">
        <v>678</v>
      </c>
      <c r="I26" s="1" t="s">
        <v>679</v>
      </c>
      <c r="J26" s="1">
        <v>9604960952</v>
      </c>
      <c r="K26" s="1" t="s">
        <v>79</v>
      </c>
      <c r="L26" s="1" t="s">
        <v>680</v>
      </c>
      <c r="M26" s="1" t="s">
        <v>81</v>
      </c>
      <c r="N26" s="1" t="s">
        <v>681</v>
      </c>
      <c r="O26" s="1"/>
      <c r="P26" s="1" t="s">
        <v>117</v>
      </c>
      <c r="Q26" s="1" t="s">
        <v>682</v>
      </c>
      <c r="R26" s="1" t="s">
        <v>675</v>
      </c>
      <c r="S26" s="1">
        <v>9850013087</v>
      </c>
      <c r="T26" s="1" t="s">
        <v>365</v>
      </c>
      <c r="U26" s="1" t="s">
        <v>683</v>
      </c>
      <c r="V26" s="1">
        <v>9970201464</v>
      </c>
      <c r="W26" s="1" t="s">
        <v>152</v>
      </c>
      <c r="X26" s="1" t="s">
        <v>684</v>
      </c>
      <c r="Y26" s="1" t="s">
        <v>323</v>
      </c>
      <c r="Z26" s="1" t="s">
        <v>155</v>
      </c>
      <c r="AA26" s="1" t="s">
        <v>685</v>
      </c>
      <c r="AB26" s="1" t="s">
        <v>270</v>
      </c>
      <c r="AC26" s="1" t="s">
        <v>155</v>
      </c>
      <c r="AD26" s="1" t="s">
        <v>91</v>
      </c>
      <c r="AE26" s="1" t="s">
        <v>91</v>
      </c>
      <c r="AF26" s="1" t="s">
        <v>686</v>
      </c>
      <c r="AG26" s="1" t="s">
        <v>211</v>
      </c>
      <c r="AH26" s="1" t="s">
        <v>97</v>
      </c>
      <c r="AI26" s="1" t="s">
        <v>274</v>
      </c>
      <c r="AJ26" s="1">
        <v>85.6</v>
      </c>
      <c r="AK26" s="1"/>
      <c r="AL26" s="1" t="s">
        <v>687</v>
      </c>
      <c r="AM26" s="1" t="s">
        <v>211</v>
      </c>
      <c r="AN26" s="1" t="s">
        <v>299</v>
      </c>
      <c r="AO26" s="1" t="s">
        <v>245</v>
      </c>
      <c r="AP26" s="1">
        <v>60</v>
      </c>
      <c r="AQ26" s="1"/>
      <c r="AR26" s="1"/>
      <c r="AS26" s="1"/>
      <c r="AT26" s="1"/>
      <c r="AU26" s="1"/>
      <c r="AV26" s="1"/>
      <c r="AW26" s="1"/>
      <c r="AX26" s="1" t="s">
        <v>214</v>
      </c>
      <c r="AY26" s="1" t="s">
        <v>688</v>
      </c>
      <c r="AZ26" s="1" t="s">
        <v>373</v>
      </c>
      <c r="BA26" s="1" t="s">
        <v>306</v>
      </c>
      <c r="BB26" s="1">
        <v>61</v>
      </c>
      <c r="BC26" s="1">
        <v>6.85</v>
      </c>
      <c r="BD26" s="1"/>
      <c r="BE26" s="1"/>
      <c r="BF26" s="1"/>
      <c r="BG26" s="1"/>
      <c r="BH26" s="1"/>
      <c r="BI26" s="1"/>
      <c r="BJ26" s="1" t="s">
        <v>689</v>
      </c>
      <c r="BK26" s="1" t="s">
        <v>690</v>
      </c>
      <c r="BL26" s="1" t="s">
        <v>398</v>
      </c>
      <c r="BM26" s="1" t="s">
        <v>691</v>
      </c>
      <c r="BN26" s="1">
        <v>33</v>
      </c>
      <c r="BO26" s="1" t="s">
        <v>692</v>
      </c>
      <c r="BP26" s="1" t="str">
        <f>HYPERLINK("https://nconnect.nicmar.ac.in/storage/profile/ProfilePhoto_P25704029_425917.jpg","Download")</f>
        <v>0</v>
      </c>
      <c r="BQ26" s="3"/>
      <c r="BR26" s="3"/>
    </row>
    <row r="27" spans="1:70">
      <c r="A27" s="1" t="s">
        <v>70</v>
      </c>
      <c r="B27" s="1" t="s">
        <v>71</v>
      </c>
      <c r="C27" s="1" t="s">
        <v>693</v>
      </c>
      <c r="D27" s="1" t="s">
        <v>694</v>
      </c>
      <c r="E27" s="1" t="s">
        <v>695</v>
      </c>
      <c r="F27" s="1" t="s">
        <v>696</v>
      </c>
      <c r="G27" s="1" t="s">
        <v>697</v>
      </c>
      <c r="H27" s="1" t="s">
        <v>698</v>
      </c>
      <c r="I27" s="1" t="s">
        <v>699</v>
      </c>
      <c r="J27" s="1">
        <v>9022158429</v>
      </c>
      <c r="K27" s="1" t="s">
        <v>174</v>
      </c>
      <c r="L27" s="1" t="s">
        <v>700</v>
      </c>
      <c r="M27" s="1" t="s">
        <v>81</v>
      </c>
      <c r="N27" s="1" t="s">
        <v>601</v>
      </c>
      <c r="O27" s="1"/>
      <c r="P27" s="1" t="s">
        <v>83</v>
      </c>
      <c r="Q27" s="1" t="s">
        <v>701</v>
      </c>
      <c r="R27" s="1" t="s">
        <v>702</v>
      </c>
      <c r="S27" s="1">
        <v>9881515251</v>
      </c>
      <c r="T27" s="1" t="s">
        <v>703</v>
      </c>
      <c r="U27" s="1" t="s">
        <v>704</v>
      </c>
      <c r="V27" s="1">
        <v>8888180179</v>
      </c>
      <c r="W27" s="1" t="s">
        <v>152</v>
      </c>
      <c r="X27" s="1" t="s">
        <v>705</v>
      </c>
      <c r="Y27" s="1" t="s">
        <v>706</v>
      </c>
      <c r="Z27" s="1" t="s">
        <v>155</v>
      </c>
      <c r="AA27" s="1" t="s">
        <v>705</v>
      </c>
      <c r="AB27" s="1" t="s">
        <v>706</v>
      </c>
      <c r="AC27" s="1" t="s">
        <v>155</v>
      </c>
      <c r="AD27" s="1" t="s">
        <v>91</v>
      </c>
      <c r="AE27" s="1" t="s">
        <v>91</v>
      </c>
      <c r="AF27" s="1" t="s">
        <v>707</v>
      </c>
      <c r="AG27" s="1" t="s">
        <v>708</v>
      </c>
      <c r="AH27" s="1" t="s">
        <v>128</v>
      </c>
      <c r="AI27" s="1" t="s">
        <v>98</v>
      </c>
      <c r="AJ27" s="1">
        <v>77</v>
      </c>
      <c r="AK27" s="1"/>
      <c r="AL27" s="1" t="s">
        <v>709</v>
      </c>
      <c r="AM27" s="1" t="s">
        <v>649</v>
      </c>
      <c r="AN27" s="1" t="s">
        <v>101</v>
      </c>
      <c r="AO27" s="1" t="s">
        <v>191</v>
      </c>
      <c r="AP27" s="1">
        <v>65.08</v>
      </c>
      <c r="AQ27" s="1"/>
      <c r="AR27" s="1"/>
      <c r="AS27" s="1"/>
      <c r="AT27" s="1"/>
      <c r="AU27" s="1"/>
      <c r="AV27" s="1"/>
      <c r="AW27" s="1"/>
      <c r="AX27" s="1" t="s">
        <v>214</v>
      </c>
      <c r="AY27" s="1" t="s">
        <v>710</v>
      </c>
      <c r="AZ27" s="1" t="s">
        <v>711</v>
      </c>
      <c r="BA27" s="1" t="s">
        <v>192</v>
      </c>
      <c r="BB27" s="1">
        <v>60.6</v>
      </c>
      <c r="BC27" s="1">
        <v>6.81</v>
      </c>
      <c r="BD27" s="1"/>
      <c r="BE27" s="1"/>
      <c r="BF27" s="1"/>
      <c r="BG27" s="1"/>
      <c r="BH27" s="1"/>
      <c r="BI27" s="1"/>
      <c r="BJ27" s="1" t="s">
        <v>251</v>
      </c>
      <c r="BK27" s="1"/>
      <c r="BL27" s="1"/>
      <c r="BM27" s="1" t="s">
        <v>712</v>
      </c>
      <c r="BN27" s="1">
        <v>26</v>
      </c>
      <c r="BO27" s="1"/>
      <c r="BP27" s="1" t="str">
        <f>HYPERLINK("https://nconnect.nicmar.ac.in/storage/profile/ProfilePhoto_P25704030_279351.jpg","Download")</f>
        <v>0</v>
      </c>
      <c r="BQ27" s="3"/>
      <c r="BR27" s="3"/>
    </row>
    <row r="28" spans="1:70">
      <c r="A28" s="1" t="s">
        <v>70</v>
      </c>
      <c r="B28" s="1" t="s">
        <v>71</v>
      </c>
      <c r="C28" s="1" t="s">
        <v>713</v>
      </c>
      <c r="D28" s="1" t="s">
        <v>714</v>
      </c>
      <c r="E28" s="1" t="s">
        <v>715</v>
      </c>
      <c r="F28" s="1" t="s">
        <v>617</v>
      </c>
      <c r="G28" s="1" t="s">
        <v>716</v>
      </c>
      <c r="H28" s="1" t="s">
        <v>717</v>
      </c>
      <c r="I28" s="1" t="s">
        <v>718</v>
      </c>
      <c r="J28" s="1">
        <v>7045705702</v>
      </c>
      <c r="K28" s="1" t="s">
        <v>79</v>
      </c>
      <c r="L28" s="1" t="s">
        <v>719</v>
      </c>
      <c r="M28" s="1" t="s">
        <v>81</v>
      </c>
      <c r="N28" s="1" t="s">
        <v>720</v>
      </c>
      <c r="O28" s="1"/>
      <c r="P28" s="1" t="s">
        <v>232</v>
      </c>
      <c r="Q28" s="1" t="s">
        <v>721</v>
      </c>
      <c r="R28" s="1" t="s">
        <v>715</v>
      </c>
      <c r="S28" s="1">
        <v>9892672860</v>
      </c>
      <c r="T28" s="1" t="s">
        <v>293</v>
      </c>
      <c r="U28" s="1" t="s">
        <v>683</v>
      </c>
      <c r="V28" s="1">
        <v>9967691349</v>
      </c>
      <c r="W28" s="1" t="s">
        <v>152</v>
      </c>
      <c r="X28" s="1" t="s">
        <v>722</v>
      </c>
      <c r="Y28" s="1" t="s">
        <v>626</v>
      </c>
      <c r="Z28" s="1" t="s">
        <v>155</v>
      </c>
      <c r="AA28" s="1" t="s">
        <v>723</v>
      </c>
      <c r="AB28" s="1" t="s">
        <v>626</v>
      </c>
      <c r="AC28" s="1" t="s">
        <v>155</v>
      </c>
      <c r="AD28" s="1" t="s">
        <v>91</v>
      </c>
      <c r="AE28" s="1" t="s">
        <v>91</v>
      </c>
      <c r="AF28" s="1" t="s">
        <v>724</v>
      </c>
      <c r="AG28" s="1" t="s">
        <v>725</v>
      </c>
      <c r="AH28" s="1" t="s">
        <v>97</v>
      </c>
      <c r="AI28" s="1" t="s">
        <v>326</v>
      </c>
      <c r="AJ28" s="1">
        <v>73.4</v>
      </c>
      <c r="AK28" s="1"/>
      <c r="AL28" s="1" t="s">
        <v>726</v>
      </c>
      <c r="AM28" s="1" t="s">
        <v>727</v>
      </c>
      <c r="AN28" s="1" t="s">
        <v>276</v>
      </c>
      <c r="AO28" s="1" t="s">
        <v>188</v>
      </c>
      <c r="AP28" s="1">
        <v>58.46</v>
      </c>
      <c r="AQ28" s="1"/>
      <c r="AR28" s="1"/>
      <c r="AS28" s="1"/>
      <c r="AT28" s="1"/>
      <c r="AU28" s="1"/>
      <c r="AV28" s="1"/>
      <c r="AW28" s="1"/>
      <c r="AX28" s="1" t="s">
        <v>629</v>
      </c>
      <c r="AY28" s="1" t="s">
        <v>728</v>
      </c>
      <c r="AZ28" s="1" t="s">
        <v>373</v>
      </c>
      <c r="BA28" s="1" t="s">
        <v>353</v>
      </c>
      <c r="BB28" s="1">
        <v>59.65</v>
      </c>
      <c r="BC28" s="1">
        <v>6.44</v>
      </c>
      <c r="BD28" s="1"/>
      <c r="BE28" s="1"/>
      <c r="BF28" s="1"/>
      <c r="BG28" s="1"/>
      <c r="BH28" s="1"/>
      <c r="BI28" s="1"/>
      <c r="BJ28" s="1" t="s">
        <v>729</v>
      </c>
      <c r="BK28" s="1"/>
      <c r="BL28" s="1"/>
      <c r="BM28" s="1" t="s">
        <v>730</v>
      </c>
      <c r="BN28" s="1">
        <v>27</v>
      </c>
      <c r="BO28" s="1" t="s">
        <v>731</v>
      </c>
      <c r="BP28" s="1" t="str">
        <f>HYPERLINK("https://nconnect.nicmar.ac.in/storage/profile/ProfilePhoto_P25704032_987163.jpg","Download")</f>
        <v>0</v>
      </c>
      <c r="BQ28" s="3"/>
      <c r="BR28" s="3"/>
    </row>
    <row r="29" spans="1:70">
      <c r="A29" s="1" t="s">
        <v>70</v>
      </c>
      <c r="B29" s="1" t="s">
        <v>71</v>
      </c>
      <c r="C29" s="1" t="s">
        <v>732</v>
      </c>
      <c r="D29" s="1" t="s">
        <v>733</v>
      </c>
      <c r="E29" s="1" t="s">
        <v>734</v>
      </c>
      <c r="F29" s="1" t="s">
        <v>735</v>
      </c>
      <c r="G29" s="1" t="s">
        <v>736</v>
      </c>
      <c r="H29" s="1" t="s">
        <v>737</v>
      </c>
      <c r="I29" s="1" t="s">
        <v>738</v>
      </c>
      <c r="J29" s="1">
        <v>8080197980</v>
      </c>
      <c r="K29" s="1" t="s">
        <v>174</v>
      </c>
      <c r="L29" s="1" t="s">
        <v>739</v>
      </c>
      <c r="M29" s="1" t="s">
        <v>81</v>
      </c>
      <c r="N29" s="1" t="s">
        <v>343</v>
      </c>
      <c r="O29" s="1"/>
      <c r="P29" s="1" t="s">
        <v>177</v>
      </c>
      <c r="Q29" s="1" t="s">
        <v>740</v>
      </c>
      <c r="R29" s="1" t="s">
        <v>734</v>
      </c>
      <c r="S29" s="1">
        <v>9423425141</v>
      </c>
      <c r="T29" s="1" t="s">
        <v>741</v>
      </c>
      <c r="U29" s="1" t="s">
        <v>742</v>
      </c>
      <c r="V29" s="1">
        <v>7774996646</v>
      </c>
      <c r="W29" s="1" t="s">
        <v>741</v>
      </c>
      <c r="X29" s="1" t="s">
        <v>743</v>
      </c>
      <c r="Y29" s="1" t="s">
        <v>706</v>
      </c>
      <c r="Z29" s="1" t="s">
        <v>155</v>
      </c>
      <c r="AA29" s="1" t="s">
        <v>743</v>
      </c>
      <c r="AB29" s="1" t="s">
        <v>706</v>
      </c>
      <c r="AC29" s="1" t="s">
        <v>155</v>
      </c>
      <c r="AD29" s="1" t="s">
        <v>91</v>
      </c>
      <c r="AE29" s="1" t="s">
        <v>91</v>
      </c>
      <c r="AF29" s="1" t="s">
        <v>744</v>
      </c>
      <c r="AG29" s="1" t="s">
        <v>745</v>
      </c>
      <c r="AH29" s="1" t="s">
        <v>97</v>
      </c>
      <c r="AI29" s="1" t="s">
        <v>128</v>
      </c>
      <c r="AJ29" s="1">
        <v>86.4</v>
      </c>
      <c r="AK29" s="1">
        <v>0</v>
      </c>
      <c r="AL29" s="1" t="s">
        <v>746</v>
      </c>
      <c r="AM29" s="1" t="s">
        <v>745</v>
      </c>
      <c r="AN29" s="1" t="s">
        <v>276</v>
      </c>
      <c r="AO29" s="1" t="s">
        <v>371</v>
      </c>
      <c r="AP29" s="1">
        <v>64.31</v>
      </c>
      <c r="AQ29" s="1">
        <v>0</v>
      </c>
      <c r="AR29" s="1"/>
      <c r="AS29" s="1"/>
      <c r="AT29" s="1"/>
      <c r="AU29" s="1"/>
      <c r="AV29" s="1"/>
      <c r="AW29" s="1"/>
      <c r="AX29" s="1" t="s">
        <v>214</v>
      </c>
      <c r="AY29" s="1" t="s">
        <v>747</v>
      </c>
      <c r="AZ29" s="1" t="s">
        <v>487</v>
      </c>
      <c r="BA29" s="1" t="s">
        <v>192</v>
      </c>
      <c r="BB29" s="1">
        <v>71</v>
      </c>
      <c r="BC29" s="1">
        <v>7.85</v>
      </c>
      <c r="BD29" s="1"/>
      <c r="BE29" s="1"/>
      <c r="BF29" s="1"/>
      <c r="BG29" s="1"/>
      <c r="BH29" s="1"/>
      <c r="BI29" s="1"/>
      <c r="BJ29" s="1" t="s">
        <v>748</v>
      </c>
      <c r="BK29" s="1"/>
      <c r="BL29" s="1"/>
      <c r="BM29" s="1" t="s">
        <v>749</v>
      </c>
      <c r="BN29" s="1">
        <v>29</v>
      </c>
      <c r="BO29" s="1"/>
      <c r="BP29" s="1" t="str">
        <f>HYPERLINK("https://nconnect.nicmar.ac.in/storage/profile/ProfilePhoto_P25704033_491638.jpg","Download")</f>
        <v>0</v>
      </c>
      <c r="BQ29" s="3"/>
      <c r="BR29" s="3"/>
    </row>
    <row r="30" spans="1:70">
      <c r="A30" s="1" t="s">
        <v>70</v>
      </c>
      <c r="B30" s="1" t="s">
        <v>71</v>
      </c>
      <c r="C30" s="1" t="s">
        <v>750</v>
      </c>
      <c r="D30" s="1" t="s">
        <v>751</v>
      </c>
      <c r="E30" s="1" t="s">
        <v>752</v>
      </c>
      <c r="F30" s="1" t="s">
        <v>753</v>
      </c>
      <c r="G30" s="1" t="s">
        <v>754</v>
      </c>
      <c r="H30" s="1" t="s">
        <v>755</v>
      </c>
      <c r="I30" s="1" t="s">
        <v>756</v>
      </c>
      <c r="J30" s="1">
        <v>9730746349</v>
      </c>
      <c r="K30" s="1" t="s">
        <v>174</v>
      </c>
      <c r="L30" s="1" t="s">
        <v>757</v>
      </c>
      <c r="M30" s="1" t="s">
        <v>81</v>
      </c>
      <c r="N30" s="1" t="s">
        <v>148</v>
      </c>
      <c r="O30" s="1"/>
      <c r="P30" s="1" t="s">
        <v>264</v>
      </c>
      <c r="Q30" s="1" t="s">
        <v>758</v>
      </c>
      <c r="R30" s="1" t="s">
        <v>759</v>
      </c>
      <c r="S30" s="1">
        <v>9561522155</v>
      </c>
      <c r="T30" s="1" t="s">
        <v>760</v>
      </c>
      <c r="U30" s="1" t="s">
        <v>761</v>
      </c>
      <c r="V30" s="1">
        <v>8390276010</v>
      </c>
      <c r="W30" s="1" t="s">
        <v>87</v>
      </c>
      <c r="X30" s="1" t="s">
        <v>762</v>
      </c>
      <c r="Y30" s="1" t="s">
        <v>763</v>
      </c>
      <c r="Z30" s="1" t="s">
        <v>155</v>
      </c>
      <c r="AA30" s="1" t="s">
        <v>762</v>
      </c>
      <c r="AB30" s="1" t="s">
        <v>763</v>
      </c>
      <c r="AC30" s="1" t="s">
        <v>155</v>
      </c>
      <c r="AD30" s="1" t="s">
        <v>91</v>
      </c>
      <c r="AE30" s="1" t="s">
        <v>91</v>
      </c>
      <c r="AF30" s="1" t="s">
        <v>764</v>
      </c>
      <c r="AG30" s="1" t="s">
        <v>211</v>
      </c>
      <c r="AH30" s="1" t="s">
        <v>158</v>
      </c>
      <c r="AI30" s="1" t="s">
        <v>128</v>
      </c>
      <c r="AJ30" s="1">
        <v>89.6</v>
      </c>
      <c r="AK30" s="1">
        <v>0</v>
      </c>
      <c r="AL30" s="1" t="s">
        <v>765</v>
      </c>
      <c r="AM30" s="1" t="s">
        <v>211</v>
      </c>
      <c r="AN30" s="1" t="s">
        <v>274</v>
      </c>
      <c r="AO30" s="1" t="s">
        <v>188</v>
      </c>
      <c r="AP30" s="1">
        <v>75.38</v>
      </c>
      <c r="AQ30" s="1">
        <v>0</v>
      </c>
      <c r="AR30" s="1"/>
      <c r="AS30" s="1"/>
      <c r="AT30" s="1"/>
      <c r="AU30" s="1"/>
      <c r="AV30" s="1"/>
      <c r="AW30" s="1"/>
      <c r="AX30" s="1" t="s">
        <v>214</v>
      </c>
      <c r="AY30" s="1" t="s">
        <v>766</v>
      </c>
      <c r="AZ30" s="1" t="s">
        <v>216</v>
      </c>
      <c r="BA30" s="1" t="s">
        <v>217</v>
      </c>
      <c r="BB30" s="1">
        <v>78.68</v>
      </c>
      <c r="BC30" s="1">
        <v>8.64</v>
      </c>
      <c r="BD30" s="1"/>
      <c r="BE30" s="1"/>
      <c r="BF30" s="1"/>
      <c r="BG30" s="1"/>
      <c r="BH30" s="1"/>
      <c r="BI30" s="1"/>
      <c r="BJ30" s="1" t="s">
        <v>767</v>
      </c>
      <c r="BK30" s="1"/>
      <c r="BL30" s="1"/>
      <c r="BM30" s="1" t="s">
        <v>768</v>
      </c>
      <c r="BN30" s="1">
        <v>29</v>
      </c>
      <c r="BO30" s="1" t="s">
        <v>769</v>
      </c>
      <c r="BP30" s="1" t="str">
        <f>HYPERLINK("https://nconnect.nicmar.ac.in/storage/profile/ProfilePhoto_P25704034_924785.jpg","Download")</f>
        <v>0</v>
      </c>
      <c r="BQ30" s="3"/>
      <c r="BR30" s="3"/>
    </row>
    <row r="31" spans="1:70">
      <c r="A31" s="1" t="s">
        <v>70</v>
      </c>
      <c r="B31" s="1" t="s">
        <v>71</v>
      </c>
      <c r="C31" s="1" t="s">
        <v>770</v>
      </c>
      <c r="D31" s="1" t="s">
        <v>771</v>
      </c>
      <c r="E31" s="1" t="s">
        <v>772</v>
      </c>
      <c r="F31" s="1" t="s">
        <v>773</v>
      </c>
      <c r="G31" s="1" t="s">
        <v>774</v>
      </c>
      <c r="H31" s="1" t="s">
        <v>775</v>
      </c>
      <c r="I31" s="1" t="s">
        <v>776</v>
      </c>
      <c r="J31" s="1">
        <v>7719001252</v>
      </c>
      <c r="K31" s="1" t="s">
        <v>79</v>
      </c>
      <c r="L31" s="1" t="s">
        <v>777</v>
      </c>
      <c r="M31" s="1" t="s">
        <v>81</v>
      </c>
      <c r="N31" s="1" t="s">
        <v>778</v>
      </c>
      <c r="O31" s="1"/>
      <c r="P31" s="1" t="s">
        <v>117</v>
      </c>
      <c r="Q31" s="1" t="s">
        <v>779</v>
      </c>
      <c r="R31" s="1" t="s">
        <v>780</v>
      </c>
      <c r="S31" s="1">
        <v>9011333951</v>
      </c>
      <c r="T31" s="1" t="s">
        <v>365</v>
      </c>
      <c r="U31" s="1" t="s">
        <v>781</v>
      </c>
      <c r="V31" s="1">
        <v>9172429639</v>
      </c>
      <c r="W31" s="1" t="s">
        <v>87</v>
      </c>
      <c r="X31" s="1" t="s">
        <v>782</v>
      </c>
      <c r="Y31" s="1" t="s">
        <v>323</v>
      </c>
      <c r="Z31" s="1" t="s">
        <v>155</v>
      </c>
      <c r="AA31" s="1" t="s">
        <v>782</v>
      </c>
      <c r="AB31" s="1" t="s">
        <v>323</v>
      </c>
      <c r="AC31" s="1" t="s">
        <v>155</v>
      </c>
      <c r="AD31" s="1" t="s">
        <v>91</v>
      </c>
      <c r="AE31" s="1" t="s">
        <v>91</v>
      </c>
      <c r="AF31" s="1" t="s">
        <v>783</v>
      </c>
      <c r="AG31" s="1" t="s">
        <v>784</v>
      </c>
      <c r="AH31" s="1" t="s">
        <v>158</v>
      </c>
      <c r="AI31" s="1" t="s">
        <v>242</v>
      </c>
      <c r="AJ31" s="1">
        <v>89</v>
      </c>
      <c r="AK31" s="1">
        <v>0</v>
      </c>
      <c r="AL31" s="1" t="s">
        <v>785</v>
      </c>
      <c r="AM31" s="1" t="s">
        <v>784</v>
      </c>
      <c r="AN31" s="1" t="s">
        <v>274</v>
      </c>
      <c r="AO31" s="1" t="s">
        <v>187</v>
      </c>
      <c r="AP31" s="1">
        <v>63.23</v>
      </c>
      <c r="AQ31" s="1">
        <v>0</v>
      </c>
      <c r="AR31" s="1"/>
      <c r="AS31" s="1"/>
      <c r="AT31" s="1"/>
      <c r="AU31" s="1"/>
      <c r="AV31" s="1"/>
      <c r="AW31" s="1"/>
      <c r="AX31" s="1" t="s">
        <v>214</v>
      </c>
      <c r="AY31" s="1" t="s">
        <v>766</v>
      </c>
      <c r="AZ31" s="1" t="s">
        <v>373</v>
      </c>
      <c r="BA31" s="1" t="s">
        <v>250</v>
      </c>
      <c r="BB31" s="1">
        <v>68.8</v>
      </c>
      <c r="BC31" s="1">
        <v>7.63</v>
      </c>
      <c r="BD31" s="1"/>
      <c r="BE31" s="1"/>
      <c r="BF31" s="1"/>
      <c r="BG31" s="1"/>
      <c r="BH31" s="1"/>
      <c r="BI31" s="1"/>
      <c r="BJ31" s="1" t="s">
        <v>786</v>
      </c>
      <c r="BK31" s="1" t="s">
        <v>787</v>
      </c>
      <c r="BL31" s="1" t="s">
        <v>788</v>
      </c>
      <c r="BM31" s="1" t="s">
        <v>789</v>
      </c>
      <c r="BN31" s="1">
        <v>27</v>
      </c>
      <c r="BO31" s="1" t="s">
        <v>790</v>
      </c>
      <c r="BP31" s="1" t="str">
        <f>HYPERLINK("https://nconnect.nicmar.ac.in/storage/profile/ProfilePhoto_P25704035_451867.jpg","Download")</f>
        <v>0</v>
      </c>
      <c r="BQ31" s="3"/>
      <c r="BR31" s="3"/>
    </row>
    <row r="32" spans="1:70">
      <c r="A32" s="1" t="s">
        <v>70</v>
      </c>
      <c r="B32" s="1" t="s">
        <v>71</v>
      </c>
      <c r="C32" s="1" t="s">
        <v>791</v>
      </c>
      <c r="D32" s="1" t="s">
        <v>792</v>
      </c>
      <c r="E32" s="1" t="s">
        <v>793</v>
      </c>
      <c r="F32" s="1" t="s">
        <v>794</v>
      </c>
      <c r="G32" s="1" t="s">
        <v>795</v>
      </c>
      <c r="H32" s="1" t="s">
        <v>796</v>
      </c>
      <c r="I32" s="1" t="s">
        <v>797</v>
      </c>
      <c r="J32" s="1">
        <v>8329655532</v>
      </c>
      <c r="K32" s="1" t="s">
        <v>174</v>
      </c>
      <c r="L32" s="1" t="s">
        <v>798</v>
      </c>
      <c r="M32" s="1" t="s">
        <v>81</v>
      </c>
      <c r="N32" s="1" t="s">
        <v>601</v>
      </c>
      <c r="O32" s="1"/>
      <c r="P32" s="1" t="s">
        <v>264</v>
      </c>
      <c r="Q32" s="1" t="s">
        <v>799</v>
      </c>
      <c r="R32" s="1" t="s">
        <v>800</v>
      </c>
      <c r="S32" s="1">
        <v>9993562305</v>
      </c>
      <c r="T32" s="1" t="s">
        <v>801</v>
      </c>
      <c r="U32" s="1" t="s">
        <v>802</v>
      </c>
      <c r="V32" s="1">
        <v>9589392305</v>
      </c>
      <c r="W32" s="1" t="s">
        <v>555</v>
      </c>
      <c r="X32" s="1" t="s">
        <v>803</v>
      </c>
      <c r="Y32" s="1" t="s">
        <v>606</v>
      </c>
      <c r="Z32" s="1" t="s">
        <v>155</v>
      </c>
      <c r="AA32" s="1" t="s">
        <v>803</v>
      </c>
      <c r="AB32" s="1" t="s">
        <v>606</v>
      </c>
      <c r="AC32" s="1" t="s">
        <v>155</v>
      </c>
      <c r="AD32" s="1" t="s">
        <v>91</v>
      </c>
      <c r="AE32" s="1" t="s">
        <v>91</v>
      </c>
      <c r="AF32" s="1" t="s">
        <v>804</v>
      </c>
      <c r="AG32" s="1" t="s">
        <v>805</v>
      </c>
      <c r="AH32" s="1" t="s">
        <v>97</v>
      </c>
      <c r="AI32" s="1" t="s">
        <v>160</v>
      </c>
      <c r="AJ32" s="1">
        <v>72.2</v>
      </c>
      <c r="AK32" s="1">
        <v>7.6</v>
      </c>
      <c r="AL32" s="1" t="s">
        <v>806</v>
      </c>
      <c r="AM32" s="1" t="s">
        <v>649</v>
      </c>
      <c r="AN32" s="1" t="s">
        <v>299</v>
      </c>
      <c r="AO32" s="1" t="s">
        <v>246</v>
      </c>
      <c r="AP32" s="1">
        <v>68.15</v>
      </c>
      <c r="AQ32" s="1"/>
      <c r="AR32" s="1"/>
      <c r="AS32" s="1"/>
      <c r="AT32" s="1"/>
      <c r="AU32" s="1"/>
      <c r="AV32" s="1"/>
      <c r="AW32" s="1"/>
      <c r="AX32" s="1" t="s">
        <v>214</v>
      </c>
      <c r="AY32" s="1" t="s">
        <v>807</v>
      </c>
      <c r="AZ32" s="1" t="s">
        <v>216</v>
      </c>
      <c r="BA32" s="1" t="s">
        <v>808</v>
      </c>
      <c r="BB32" s="1">
        <v>63.5</v>
      </c>
      <c r="BC32" s="1"/>
      <c r="BD32" s="1"/>
      <c r="BE32" s="1"/>
      <c r="BF32" s="1"/>
      <c r="BG32" s="1"/>
      <c r="BH32" s="1"/>
      <c r="BI32" s="1"/>
      <c r="BJ32" s="1" t="s">
        <v>809</v>
      </c>
      <c r="BK32" s="1"/>
      <c r="BL32" s="1"/>
      <c r="BM32" s="1" t="s">
        <v>810</v>
      </c>
      <c r="BN32" s="1">
        <v>36</v>
      </c>
      <c r="BO32" s="1"/>
      <c r="BP32" s="1" t="str">
        <f>HYPERLINK("https://nconnect.nicmar.ac.in/storage/profile/ProfilePhoto_P25704036_238451.jpg","Download")</f>
        <v>0</v>
      </c>
      <c r="BQ32" s="3"/>
      <c r="BR32" s="3"/>
    </row>
    <row r="33" spans="1:70">
      <c r="A33" s="1" t="s">
        <v>70</v>
      </c>
      <c r="B33" s="1" t="s">
        <v>71</v>
      </c>
      <c r="C33" s="1" t="s">
        <v>811</v>
      </c>
      <c r="D33" s="1" t="s">
        <v>812</v>
      </c>
      <c r="E33" s="1" t="s">
        <v>813</v>
      </c>
      <c r="F33" s="1" t="s">
        <v>257</v>
      </c>
      <c r="G33" s="1" t="s">
        <v>814</v>
      </c>
      <c r="H33" s="1" t="s">
        <v>815</v>
      </c>
      <c r="I33" s="1" t="s">
        <v>816</v>
      </c>
      <c r="J33" s="1">
        <v>9594412009</v>
      </c>
      <c r="K33" s="1" t="s">
        <v>79</v>
      </c>
      <c r="L33" s="1" t="s">
        <v>817</v>
      </c>
      <c r="M33" s="1" t="s">
        <v>81</v>
      </c>
      <c r="N33" s="1" t="s">
        <v>818</v>
      </c>
      <c r="O33" s="1"/>
      <c r="P33" s="1" t="s">
        <v>232</v>
      </c>
      <c r="Q33" s="1" t="s">
        <v>819</v>
      </c>
      <c r="R33" s="1" t="s">
        <v>820</v>
      </c>
      <c r="S33" s="1">
        <v>9594412009</v>
      </c>
      <c r="T33" s="1" t="s">
        <v>179</v>
      </c>
      <c r="U33" s="1" t="s">
        <v>821</v>
      </c>
      <c r="V33" s="1">
        <v>8425089688</v>
      </c>
      <c r="W33" s="1" t="s">
        <v>555</v>
      </c>
      <c r="X33" s="1" t="s">
        <v>822</v>
      </c>
      <c r="Y33" s="1" t="s">
        <v>626</v>
      </c>
      <c r="Z33" s="1" t="s">
        <v>155</v>
      </c>
      <c r="AA33" s="1" t="s">
        <v>822</v>
      </c>
      <c r="AB33" s="1" t="s">
        <v>626</v>
      </c>
      <c r="AC33" s="1" t="s">
        <v>155</v>
      </c>
      <c r="AD33" s="1" t="s">
        <v>91</v>
      </c>
      <c r="AE33" s="1" t="s">
        <v>91</v>
      </c>
      <c r="AF33" s="1" t="s">
        <v>823</v>
      </c>
      <c r="AG33" s="1" t="s">
        <v>211</v>
      </c>
      <c r="AH33" s="1" t="s">
        <v>97</v>
      </c>
      <c r="AI33" s="1" t="s">
        <v>160</v>
      </c>
      <c r="AJ33" s="1">
        <v>73</v>
      </c>
      <c r="AK33" s="1"/>
      <c r="AL33" s="1" t="s">
        <v>824</v>
      </c>
      <c r="AM33" s="1" t="s">
        <v>211</v>
      </c>
      <c r="AN33" s="1" t="s">
        <v>274</v>
      </c>
      <c r="AO33" s="1" t="s">
        <v>188</v>
      </c>
      <c r="AP33" s="1">
        <v>55.23</v>
      </c>
      <c r="AQ33" s="1"/>
      <c r="AR33" s="1"/>
      <c r="AS33" s="1"/>
      <c r="AT33" s="1"/>
      <c r="AU33" s="1"/>
      <c r="AV33" s="1"/>
      <c r="AW33" s="1"/>
      <c r="AX33" s="1" t="s">
        <v>303</v>
      </c>
      <c r="AY33" s="1" t="s">
        <v>825</v>
      </c>
      <c r="AZ33" s="1" t="s">
        <v>826</v>
      </c>
      <c r="BA33" s="1" t="s">
        <v>353</v>
      </c>
      <c r="BB33" s="1">
        <v>66.39</v>
      </c>
      <c r="BC33" s="1">
        <v>7.35</v>
      </c>
      <c r="BD33" s="1"/>
      <c r="BE33" s="1"/>
      <c r="BF33" s="1"/>
      <c r="BG33" s="1"/>
      <c r="BH33" s="1"/>
      <c r="BI33" s="1"/>
      <c r="BJ33" s="1" t="s">
        <v>827</v>
      </c>
      <c r="BK33" s="1"/>
      <c r="BL33" s="1"/>
      <c r="BM33" s="1" t="s">
        <v>828</v>
      </c>
      <c r="BN33" s="1">
        <v>24</v>
      </c>
      <c r="BO33" s="1"/>
      <c r="BP33" s="1" t="str">
        <f>HYPERLINK("https://nconnect.nicmar.ac.in/storage/profile/ProfilePhoto_P25704038_832517.jpg","Download")</f>
        <v>0</v>
      </c>
      <c r="BQ33" s="3"/>
      <c r="BR33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  <hyperlink ref="BP12" r:id="rId_hyperlink_11" tooltip="Download" display="Download"/>
    <hyperlink ref="BP13" r:id="rId_hyperlink_12" tooltip="Download" display="Download"/>
    <hyperlink ref="BP14" r:id="rId_hyperlink_13" tooltip="Download" display="Download"/>
    <hyperlink ref="BP15" r:id="rId_hyperlink_14" tooltip="Download" display="Download"/>
    <hyperlink ref="BP16" r:id="rId_hyperlink_15" tooltip="Download" display="Download"/>
    <hyperlink ref="BP17" r:id="rId_hyperlink_16" tooltip="Download" display="Download"/>
    <hyperlink ref="BP18" r:id="rId_hyperlink_17" tooltip="Download" display="Download"/>
    <hyperlink ref="BP19" r:id="rId_hyperlink_18" tooltip="Download" display="Download"/>
    <hyperlink ref="BP20" r:id="rId_hyperlink_19" tooltip="Download" display="Download"/>
    <hyperlink ref="BP21" r:id="rId_hyperlink_20" tooltip="Download" display="Download"/>
    <hyperlink ref="BP22" r:id="rId_hyperlink_21" tooltip="Download" display="Download"/>
    <hyperlink ref="BP23" r:id="rId_hyperlink_22" tooltip="Download" display="Download"/>
    <hyperlink ref="BP24" r:id="rId_hyperlink_23" tooltip="Download" display="Download"/>
    <hyperlink ref="BP25" r:id="rId_hyperlink_24" tooltip="Download" display="Download"/>
    <hyperlink ref="BP26" r:id="rId_hyperlink_25" tooltip="Download" display="Download"/>
    <hyperlink ref="BP27" r:id="rId_hyperlink_26" tooltip="Download" display="Download"/>
    <hyperlink ref="BP28" r:id="rId_hyperlink_27" tooltip="Download" display="Download"/>
    <hyperlink ref="BP29" r:id="rId_hyperlink_28" tooltip="Download" display="Download"/>
    <hyperlink ref="BP30" r:id="rId_hyperlink_29" tooltip="Download" display="Download"/>
    <hyperlink ref="BP31" r:id="rId_hyperlink_30" tooltip="Download" display="Download"/>
    <hyperlink ref="BP32" r:id="rId_hyperlink_31" tooltip="Download" display="Download"/>
    <hyperlink ref="BP33" r:id="rId_hyperlink_32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2026-08-14T15:04:16+05:30</dcterms:created>
  <dcterms:modified xsi:type="dcterms:W3CDTF">2026-08-14T15:04:16+05:30</dcterms:modified>
  <dc:title>Untitled Spreadsheet</dc:title>
  <dc:description/>
  <dc:subject/>
  <cp:keywords/>
  <cp:category/>
</cp:coreProperties>
</file>