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<sst xmlns="http://schemas.openxmlformats.org/spreadsheetml/2006/main" uniqueCount="1471">
  <si>
    <t>Program</t>
  </si>
  <si>
    <t>Batch</t>
  </si>
  <si>
    <t>Roll Number</t>
  </si>
  <si>
    <t>First Name</t>
  </si>
  <si>
    <t>Middle Name</t>
  </si>
  <si>
    <t>Last Name</t>
  </si>
  <si>
    <t>Name</t>
  </si>
  <si>
    <t>E-mail Address</t>
  </si>
  <si>
    <t>Campus E-mail Address</t>
  </si>
  <si>
    <t>Mobile</t>
  </si>
  <si>
    <t>Gender</t>
  </si>
  <si>
    <t>DOB</t>
  </si>
  <si>
    <t>Marital Status</t>
  </si>
  <si>
    <t>Language</t>
  </si>
  <si>
    <t>Hobby</t>
  </si>
  <si>
    <t>Blood Group</t>
  </si>
  <si>
    <t>Aadhar Nubmer</t>
  </si>
  <si>
    <t>Father</t>
  </si>
  <si>
    <t>Father Mobile</t>
  </si>
  <si>
    <t>Father Occupation</t>
  </si>
  <si>
    <t>Mother</t>
  </si>
  <si>
    <t>Mother Mobile</t>
  </si>
  <si>
    <t>Mother Occupation</t>
  </si>
  <si>
    <t>Address</t>
  </si>
  <si>
    <t>City</t>
  </si>
  <si>
    <t>State</t>
  </si>
  <si>
    <t>Correspondence Address</t>
  </si>
  <si>
    <t>Correspondence City</t>
  </si>
  <si>
    <t>Correspondence State</t>
  </si>
  <si>
    <t>Current CGPA</t>
  </si>
  <si>
    <t>Backlog</t>
  </si>
  <si>
    <t>SSC School</t>
  </si>
  <si>
    <t>SSC Board</t>
  </si>
  <si>
    <t>SSC Joining Date</t>
  </si>
  <si>
    <t>SSC Passing Date</t>
  </si>
  <si>
    <t>SSC Marks</t>
  </si>
  <si>
    <t>SSC CGPA</t>
  </si>
  <si>
    <t>HSC School</t>
  </si>
  <si>
    <t>HSC Board</t>
  </si>
  <si>
    <t>HSC Joining Date</t>
  </si>
  <si>
    <t>HSC Passing Date</t>
  </si>
  <si>
    <t>HSC Marks</t>
  </si>
  <si>
    <t>HSC CGPA</t>
  </si>
  <si>
    <t>Diploma</t>
  </si>
  <si>
    <t>Diploma College</t>
  </si>
  <si>
    <t>Diploma Joining Date</t>
  </si>
  <si>
    <t>Diploma Passing Date</t>
  </si>
  <si>
    <t>Diploma Marks</t>
  </si>
  <si>
    <t>Diploma CGPA</t>
  </si>
  <si>
    <t>Graduation University</t>
  </si>
  <si>
    <t>Graduation College</t>
  </si>
  <si>
    <t>Graduation Joining Date</t>
  </si>
  <si>
    <t>Graduation Passing Date</t>
  </si>
  <si>
    <t>Graduation Marks</t>
  </si>
  <si>
    <t>Graduation CGPA</t>
  </si>
  <si>
    <t>Post Graduation University</t>
  </si>
  <si>
    <t>Post Graduation College</t>
  </si>
  <si>
    <t>Post Graduation Joining Date</t>
  </si>
  <si>
    <t>Post Graduation Passing Date</t>
  </si>
  <si>
    <t>Post Graduation Marks</t>
  </si>
  <si>
    <t>Post Graduation CGPA</t>
  </si>
  <si>
    <t>Technical Skills</t>
  </si>
  <si>
    <t>Work Experience</t>
  </si>
  <si>
    <t>Total Experience</t>
  </si>
  <si>
    <t>Project / Internship Detail</t>
  </si>
  <si>
    <t>Total(weeks)</t>
  </si>
  <si>
    <t>Certifications Details(if any)</t>
  </si>
  <si>
    <t>Profile Picture</t>
  </si>
  <si>
    <t>Intern Counter</t>
  </si>
  <si>
    <t>Job Counter</t>
  </si>
  <si>
    <t>MBA-APM</t>
  </si>
  <si>
    <t>2025-2027</t>
  </si>
  <si>
    <t>H2550001</t>
  </si>
  <si>
    <t>ABDUL</t>
  </si>
  <si>
    <t>KHADAR</t>
  </si>
  <si>
    <t>FURQUAN</t>
  </si>
  <si>
    <t>Abdul Khadar Furquan</t>
  </si>
  <si>
    <t>abdulkhadarfurquan7@gmail.com</t>
  </si>
  <si>
    <t>h2550001@student.nicmar.ac.in</t>
  </si>
  <si>
    <t>Male</t>
  </si>
  <si>
    <t>13-Nov-2002</t>
  </si>
  <si>
    <t>Single</t>
  </si>
  <si>
    <t>English, Hindi</t>
  </si>
  <si>
    <t>B+ve</t>
  </si>
  <si>
    <t>3654 5576 6189</t>
  </si>
  <si>
    <t>KHAJA MOINODDIN</t>
  </si>
  <si>
    <t>GOVERNMENT EMPLOYEE</t>
  </si>
  <si>
    <t>SHAMIM BEGUM</t>
  </si>
  <si>
    <t>HOME MAKER</t>
  </si>
  <si>
    <t>ISLAMABAD COLONY NEAR LITTLE FLOWER SCHOOL 11 CROSS</t>
  </si>
  <si>
    <t>Gulbarga</t>
  </si>
  <si>
    <t>Karnataka</t>
  </si>
  <si>
    <t>NA</t>
  </si>
  <si>
    <t>GOOD SHEPERED ENGLISH MEDIUM HIGH SCHOOL</t>
  </si>
  <si>
    <t>KARNATAKA SECONDARY EDUCATION EXAMINATION BOARD, KALABURGI, KARNATAKA</t>
  </si>
  <si>
    <t>2017-Jun</t>
  </si>
  <si>
    <t>2018-Apr</t>
  </si>
  <si>
    <t>CIVIL ENGINEERING</t>
  </si>
  <si>
    <t>KALLERAWAN CHARITABLE TRUST (KCT) POLYTECHNIC, KALABURGI, KARNATAKA</t>
  </si>
  <si>
    <t>2018-Jul</t>
  </si>
  <si>
    <t>2021-Dec</t>
  </si>
  <si>
    <t>VISVESVARAYA TECHNOLOGICAL UNIVERSITY, BELAGAVI</t>
  </si>
  <si>
    <t>POOJYA DODDAPPA APPA COLLEGE OF ENGINEERING KALABURGI, KARNATAKA</t>
  </si>
  <si>
    <t>2021-Jan</t>
  </si>
  <si>
    <t>2024-Aug</t>
  </si>
  <si>
    <t>AutoCAD,MS Office,MS Project,Primavera,REVIT</t>
  </si>
  <si>
    <t>POOJYA DODDAPPA APPA COLLEGE OF ENGINEERING | TRANSPORTATION ENGINEERING | KALABURGI | Jul 2023 | Jun 2024 | 52.142857142857 Weeks</t>
  </si>
  <si>
    <t>RIVIT</t>
  </si>
  <si>
    <t>H2550002</t>
  </si>
  <si>
    <t>ASHOK</t>
  </si>
  <si>
    <t>ARANGI</t>
  </si>
  <si>
    <t>Ashok Arangi</t>
  </si>
  <si>
    <t>arangiashok21@gmail.com</t>
  </si>
  <si>
    <t>h2550002@student.nicmar.ac.in</t>
  </si>
  <si>
    <t>21-Apr-2003</t>
  </si>
  <si>
    <t>English , Telugu ,Hindi</t>
  </si>
  <si>
    <t>PLAYING CRICKET VOLLEY BALL,MEDIATION &amp;YOGA,Traveling</t>
  </si>
  <si>
    <t>O+ve</t>
  </si>
  <si>
    <t>7225 7710 7922</t>
  </si>
  <si>
    <t>ARANGI GOVINDA RAO</t>
  </si>
  <si>
    <t>FARMER</t>
  </si>
  <si>
    <t>ARANGI VENKATANARASAMMA</t>
  </si>
  <si>
    <t>HOUSE WIFE</t>
  </si>
  <si>
    <t>1-27 , KOTTURU SAIRIGAM , GARA MANDAL , SRIKAKULAM</t>
  </si>
  <si>
    <t>Srikakulam</t>
  </si>
  <si>
    <t>Andhra Pradesh</t>
  </si>
  <si>
    <t>SANTHINIKETAN SCHOOL</t>
  </si>
  <si>
    <t>BOARD OF SECONDARY EDUCATION</t>
  </si>
  <si>
    <t>2017-Jul</t>
  </si>
  <si>
    <t>2018-Mar</t>
  </si>
  <si>
    <t>GAYATRI JUNIOR COLLEGE</t>
  </si>
  <si>
    <t>BOARD OF INTERMEDIATE EDUCATION</t>
  </si>
  <si>
    <t>2020-Mar</t>
  </si>
  <si>
    <t>JAWAHARLAL NEHRU TECHNOLOGICAL UNIVERSITY, KAKINADA</t>
  </si>
  <si>
    <t>SAGI RAMA KRISHNAM RAJU ENGINEERING COLLEGE</t>
  </si>
  <si>
    <t>2024-Apr</t>
  </si>
  <si>
    <t>AutoCAD,MS Office</t>
  </si>
  <si>
    <t>ASCENT CS GLOBAL | TRANIEE | BHIMAVARAM | Jul 2022 | Sep 2022 | 8.7142857142857 Weeks
SAGI RAMA KRISHNAM RAJU ENGINEERING COLLEGE | DURABILITY STUDY | BHIMAVARAM | Jan 2024 | Apr 2024 | 12.857142857143 Weeks</t>
  </si>
  <si>
    <t>H2550003</t>
  </si>
  <si>
    <t>AYESHA</t>
  </si>
  <si>
    <t>MEHNOOR</t>
  </si>
  <si>
    <t>Ayesha Mehnoor</t>
  </si>
  <si>
    <t>ayesha92410@gmail.com</t>
  </si>
  <si>
    <t>h2550003@student.nicmar.ac.in</t>
  </si>
  <si>
    <t>Female</t>
  </si>
  <si>
    <t>09-Nov-2003</t>
  </si>
  <si>
    <t>English, Hindi, Telugu</t>
  </si>
  <si>
    <t>A+ve</t>
  </si>
  <si>
    <t>7379 0548 9855</t>
  </si>
  <si>
    <t>LATE MOHAMMED VAZIR SAHEB</t>
  </si>
  <si>
    <t>GENERAL MANAGER</t>
  </si>
  <si>
    <t>SHAHANAZ BEGUM</t>
  </si>
  <si>
    <t>RETIRED TEACHER</t>
  </si>
  <si>
    <t>302 SWATHI HOMES_x000D_
JAYA PRAKASH NAGAR</t>
  </si>
  <si>
    <t>Hyderabad</t>
  </si>
  <si>
    <t>Telangana</t>
  </si>
  <si>
    <t>SLATE THE SCHOOL</t>
  </si>
  <si>
    <t>BOARD OF SECONDARY EDUCATION, TELANGANA, INDIA</t>
  </si>
  <si>
    <t>2018-Jun</t>
  </si>
  <si>
    <t>2019-Mar</t>
  </si>
  <si>
    <t>PAGE JUNIOR COLLEGE</t>
  </si>
  <si>
    <t>TELANGANA STATE BOARD OF INTERMEDIATE EDUCATION</t>
  </si>
  <si>
    <t>2019-Jun</t>
  </si>
  <si>
    <t>2021-Jun</t>
  </si>
  <si>
    <t>OSMANIA UNIVERSITY</t>
  </si>
  <si>
    <t>ST. MARYS COLLEGE, HYDERABAD, TELANGANA</t>
  </si>
  <si>
    <t>2021-Oct</t>
  </si>
  <si>
    <t>MS Office,MS Project,Primavera,Social media,Marketing,Canva,Writing skills,Skills management,Photo shop,Project Management,MS Power BI</t>
  </si>
  <si>
    <t>Sapience | Marketing executive | Hyderabad | Sep 2022 | Oct 2022 | 4.2857142857143 Weeks
ST. MARYS COLLEGE | MARKETING STRATEGIES | HYDERABAD | Oct 2023 | May 2024 | 34.285714285714 Weeks</t>
  </si>
  <si>
    <t>Advanced Digital Marketing Course
Introduction to Psychology
Customer service essentials
Supply Chain Management
Foundations of Management
Essentials of Entrepreneurial Skills</t>
  </si>
  <si>
    <t>H2550004</t>
  </si>
  <si>
    <t>BOPPURI</t>
  </si>
  <si>
    <t>VAMSI</t>
  </si>
  <si>
    <t>Boppuri Vamsi</t>
  </si>
  <si>
    <t>vamsiboppuri98@gmail.com</t>
  </si>
  <si>
    <t>h2550004@student.nicmar.ac.in</t>
  </si>
  <si>
    <t>25-Dec-2002</t>
  </si>
  <si>
    <t>TELUGU , HINDI , ENGLISH</t>
  </si>
  <si>
    <t>LISTENING MUSIC,WATCHING MOVIES,GYM,PLAYING GAMES,READING BOOKS</t>
  </si>
  <si>
    <t>A-ve</t>
  </si>
  <si>
    <t>4483 8407 5004</t>
  </si>
  <si>
    <t>BOPPURI MADHU BABU</t>
  </si>
  <si>
    <t>MEDICAL MANAGEMENT</t>
  </si>
  <si>
    <t>BOPPURI RAMA DEVI</t>
  </si>
  <si>
    <t>BEAUTICIAN</t>
  </si>
  <si>
    <t>Srinivas Nagar 2nd Street, Maypadugate Nellore 524002</t>
  </si>
  <si>
    <t>Nellore</t>
  </si>
  <si>
    <t>ST.ANTONY'S E.M HIGH SCHOOL , NELLORE-524002</t>
  </si>
  <si>
    <t>BOARD OF SECONDARY EDUACATION</t>
  </si>
  <si>
    <t>2015-Sep</t>
  </si>
  <si>
    <t>NARAYANA JUNIOR COLLEGE , NELLORE-524002</t>
  </si>
  <si>
    <t>JAWAHARLAL NEHRU TECHNOLOGICAL UNIVERSITY ANANTAPUR</t>
  </si>
  <si>
    <t>NARAYANA ENGINEERING COLLEGE, NELLORE-524002</t>
  </si>
  <si>
    <t>2021-Feb</t>
  </si>
  <si>
    <t>AutoCAD,MS Office,MS Project,Primavera,REVIT ARCHITECTURE,REVIT STRUCTURE</t>
  </si>
  <si>
    <t>Highbar technocrat  | SAP-Project system  | MSN- REALITY, Hyderabad  | May 2026 | Jul 2026 | 0Y 1M</t>
  </si>
  <si>
    <t>0 Years 1 Month</t>
  </si>
  <si>
    <t>NARAYANA ENGINEERING COLLAGE | COMPARISION STUDY OF ANALYSIS AND DESIGN OF STRUCTURAL ELEMENT BY USING  STAAD PRO  | NELLORE | Oct 2023 | Jun 2024 | 35 Weeks</t>
  </si>
  <si>
    <t>H2550005</t>
  </si>
  <si>
    <t>BURLA</t>
  </si>
  <si>
    <t>SURYA</t>
  </si>
  <si>
    <t>RISHEETH</t>
  </si>
  <si>
    <t>Burla Surya Risheeth</t>
  </si>
  <si>
    <t>suryarisheeth4@gmail.com</t>
  </si>
  <si>
    <t>h2550005@student.nicmar.ac.in</t>
  </si>
  <si>
    <t>04-Nov-2002</t>
  </si>
  <si>
    <t>English , Hindi , Telugu</t>
  </si>
  <si>
    <t>AB+ve</t>
  </si>
  <si>
    <t>3796 3745 4971</t>
  </si>
  <si>
    <t>BURLA SASIDHAR</t>
  </si>
  <si>
    <t>BUSINESS</t>
  </si>
  <si>
    <t>BURLA LAXMI PAVANI</t>
  </si>
  <si>
    <t>8-2-268/1/B/12, ARORA COLONY-2, BANJARAHILLS ROAD-3</t>
  </si>
  <si>
    <t>SRI CHAITANYA EM SCHOOL</t>
  </si>
  <si>
    <t>SECONDARY SCHOOL CERTIFICATE , VISAKHAPATNAM, ANDHRA PRADESH</t>
  </si>
  <si>
    <t>TIRUMALA JUNIOR COLLEGE</t>
  </si>
  <si>
    <t>BOARD OF INTERMEDIATE EDUCATION , VISAKHAPATNAM ANDHRA PRADESH</t>
  </si>
  <si>
    <t>JAWAHARLAL NEHRU TECHNOLOGICAL UNIVERSITY KAKINADA</t>
  </si>
  <si>
    <t>GAYATRI VIDYA PARISHAD COLLEGE OF ENGINEERING ( AUTONOMOUS)</t>
  </si>
  <si>
    <t>2020-Aug</t>
  </si>
  <si>
    <t>AutoCAD,MS Office,MS Project,Primavera,Staad Pro</t>
  </si>
  <si>
    <t>Energetic People Private Limited - Client - MEIL | Graduate Engineer Trainee | Hyderabad | Jun 2024 | Jul 2025 | 1Y 1M | 2.47</t>
  </si>
  <si>
    <t>1 Year 1 Month</t>
  </si>
  <si>
    <t>GAYATRI VIDYA PARISHAD COLLEGE OF ENGINEERING (AUTONOMOUS) | STUDENT | VISAKHAPATANAM | Dec 2023 | Apr 2024 | 18 Weeks
South Central Railway | Intern | Vijayawada | May 2023 | Jun 2023 | 3.7142857142857 Weeks</t>
  </si>
  <si>
    <t>Bar Bending Schedule in AutoCAD &amp; Excel
Staad Pro</t>
  </si>
  <si>
    <t>H2550006</t>
  </si>
  <si>
    <t>CHENNU</t>
  </si>
  <si>
    <t>HARINI</t>
  </si>
  <si>
    <t>REDDY</t>
  </si>
  <si>
    <t>Chennu Harini Reddy</t>
  </si>
  <si>
    <t>chennuharinireddy@gmail.com</t>
  </si>
  <si>
    <t>h2550006@student.nicmar.ac.in</t>
  </si>
  <si>
    <t>26-Jul-2003</t>
  </si>
  <si>
    <t>English, Telugu, Hindi</t>
  </si>
  <si>
    <t>6569 3324 2337</t>
  </si>
  <si>
    <t>CHENNU TEJAM REDDY</t>
  </si>
  <si>
    <t>CHENNU SEETHA</t>
  </si>
  <si>
    <t>2-217 Gangareddynagar, Haliya</t>
  </si>
  <si>
    <t>Nalgonda</t>
  </si>
  <si>
    <t>18-1403/1_x000D_
ASHOK NAGAR_x000D_
RAILWAY STATION ROAD</t>
  </si>
  <si>
    <t>SRI CHAITANYA HIGH SCHOOL KUSHAIGUDA HYDERABAD</t>
  </si>
  <si>
    <t>CENTRAL BOARD OF SECONDARY EDUCATION</t>
  </si>
  <si>
    <t>2018-May</t>
  </si>
  <si>
    <t>SRI CHAITANYA JUNIOR KALASALA</t>
  </si>
  <si>
    <t>2020-Jun</t>
  </si>
  <si>
    <t>GANDHI INSTITUTE OF TECHNOLOGY AND MANAGEMENT</t>
  </si>
  <si>
    <t>GANDHI INSTITUTE OF TECHNOLOGY AND MANAGEMENT HYDERABAD</t>
  </si>
  <si>
    <t>2021-Jul</t>
  </si>
  <si>
    <t>MS Office</t>
  </si>
  <si>
    <t>RIVER NIMS | Business administration  | Nalagonda | Jun 2023 | Jun 2023 | 4.1428571428571 Weeks</t>
  </si>
  <si>
    <t>H2550007</t>
  </si>
  <si>
    <t>CHERUKURU</t>
  </si>
  <si>
    <t>KALYANI</t>
  </si>
  <si>
    <t>Cherukuru Kalyani</t>
  </si>
  <si>
    <t>chkalyani99@gmail.com</t>
  </si>
  <si>
    <t>h2550007@student.nicmar.ac.in</t>
  </si>
  <si>
    <t>07-May-1999</t>
  </si>
  <si>
    <t>English. Hindi, Telugu</t>
  </si>
  <si>
    <t>2852 2134 2724</t>
  </si>
  <si>
    <t>CHERUKURU RAVI</t>
  </si>
  <si>
    <t>SELF EMPLOYED</t>
  </si>
  <si>
    <t>KOGANTI VASANTHI</t>
  </si>
  <si>
    <t>PRIVATE EMPLOYEE</t>
  </si>
  <si>
    <t>SVK HOMES MEGHANA, FLAT NO. 301, 3RD FLOOR, VISWA SAI NAGAR, PORANKI NIDAMANURU ROAD, VIJAYAWADA, ANDHRA PRADESH</t>
  </si>
  <si>
    <t>Krishna</t>
  </si>
  <si>
    <t>2-2-185/56/2/3,4,7 STREE NUMBER-14 SOMASUNDER NAGAR BAGH AMBERPET, HYDERABAD</t>
  </si>
  <si>
    <t>GEETANJALI HIGH SCHOOL</t>
  </si>
  <si>
    <t>TELANGANA BOARD OF SECONDARY EDUCATION</t>
  </si>
  <si>
    <t>2014-Jun</t>
  </si>
  <si>
    <t>2015-May</t>
  </si>
  <si>
    <t>2015-Jun</t>
  </si>
  <si>
    <t>2017-Apr</t>
  </si>
  <si>
    <t>JAWAHARLAL NEHRU TECHNOLOGICAL UNIVERSITY</t>
  </si>
  <si>
    <t>GEETHANJALI COLLEGE OF ENGINEERING AND TECHNOLOGY/ TELANGANA</t>
  </si>
  <si>
    <t>MS Office,MS Project</t>
  </si>
  <si>
    <t>COGNIZANT TECHNOLOGICAL SOLUTIONS | Associate | Hyderabad | Aug 2021 | May 2025 | 3Y 9M | 6</t>
  </si>
  <si>
    <t>3 Years 9 Months</t>
  </si>
  <si>
    <t>APCRDA | Intern | Amaravati | May 2026 | Jul 2026 | 10.571428571429 Weeks | Campus Internship
GEETHANJALI COLLEGE OF ENGINEERING AND TECHNOLOGY | RED MUD AND GEOPOLYMER BRICKS | HYDERABAD | Apr 2020 | May 2021 | 59.285714285714 Weeks
GEETHANJALI COLLEGE OF ENGINEERING AND TECHNOLOGY | HEMPCRETE | HYDERABAD | Sep 2019 | Feb 2020 | 25.142857142857 Weeks
DSR | SITE INTERN | HYDERABAD | May 2019 | Jun 2019 | 4.1428571428571 Weeks</t>
  </si>
  <si>
    <t>H2550008</t>
  </si>
  <si>
    <t>THANUJA</t>
  </si>
  <si>
    <t>CHITROJU</t>
  </si>
  <si>
    <t>Thanuja Chitroju</t>
  </si>
  <si>
    <t>thanujachitroju5@gmail.com</t>
  </si>
  <si>
    <t>h2550008@student.nicmar.ac.in</t>
  </si>
  <si>
    <t>18-Jan-2001</t>
  </si>
  <si>
    <t>TELUGU, ENGLISH, HINDI</t>
  </si>
  <si>
    <t>2027 4737 0671</t>
  </si>
  <si>
    <t>CHITROJU NIRANJAN</t>
  </si>
  <si>
    <t>CHITROJU JEEVANI</t>
  </si>
  <si>
    <t>HOUSEWIFE</t>
  </si>
  <si>
    <t>LIG 15-31-177/7 4TH PHASE KPHB COLONY HYD.</t>
  </si>
  <si>
    <t>SAI ENGLISH HIGH SCHOOL</t>
  </si>
  <si>
    <t>BOARD OF SECONDARY EDUCATION -TELANGANA STATE</t>
  </si>
  <si>
    <t>2016-Jun</t>
  </si>
  <si>
    <t>2017-Mar</t>
  </si>
  <si>
    <t>SRI CHAITANYA JUNIOR COLLEGE</t>
  </si>
  <si>
    <t>TELANGANA BOARD OF INTERMEDIATE EDUCATION:HYDERABAD</t>
  </si>
  <si>
    <t>JAWAHARLAL NEHRU ARCHITECTURE AND FINE ARTS UNIVERSITY</t>
  </si>
  <si>
    <t>AURORA'S DESIGN ACADEMY</t>
  </si>
  <si>
    <t>2019-Sep</t>
  </si>
  <si>
    <t>2024-Jun</t>
  </si>
  <si>
    <t>MS Project,Autocad,sketchup,photoshop,enscape,revit</t>
  </si>
  <si>
    <t>Arteriors Build India Pvt. Ltd | Intern | kochi, kerala | May 2026 | Jul 2026 | 8.7142857142857 Weeks | Campus Internship
ROYALE INFRA | ARCHITECT | HYDERABAD | Aug 2024 | Jul 2025 | 52 Weeks
AURORA'S DESIGN ACADEMY | ARCHITECTURAL THESIS | HYDERABAD | Jan 2024 | Jun 2024 | 25.285714285714 Weeks
96 DESIGN GROUP | ARCHITECTURAL TRAINEE ASSISTANT | HYDERABAD | Jul 2023 | Dec 2023 | 22.857142857143 Weeks</t>
  </si>
  <si>
    <t>MS OFFICE</t>
  </si>
  <si>
    <t>H2550009</t>
  </si>
  <si>
    <t>CHOKKARA</t>
  </si>
  <si>
    <t>TARUN KUMAR</t>
  </si>
  <si>
    <t>Chokkara Tarun Kumar</t>
  </si>
  <si>
    <t>tarunrao.ch@gmail.com</t>
  </si>
  <si>
    <t>h2550009@student.nicmar.ac.in</t>
  </si>
  <si>
    <t>30-Apr-2001</t>
  </si>
  <si>
    <t>4205 2906 7301</t>
  </si>
  <si>
    <t>CHOKKARA JANAKI RAO</t>
  </si>
  <si>
    <t>RAILWAYS EMPLOYEE</t>
  </si>
  <si>
    <t>CHOKKARA VARALAXMI</t>
  </si>
  <si>
    <t>1-349, Santa Veedhi, Vajrapukotturu Mandalam, Akkupalle</t>
  </si>
  <si>
    <t>SRI CHAITANYA TECHNO SCHOOL</t>
  </si>
  <si>
    <t>BOARD OF SECONDARY EDUCATION, HYDERABAD, TELANGANA</t>
  </si>
  <si>
    <t>2016-Mar</t>
  </si>
  <si>
    <t>2019-Apr</t>
  </si>
  <si>
    <t>2024-Jul</t>
  </si>
  <si>
    <t>AutoCAD,MS Project,SKETCHUP,ENSCAPE,CANVA,MS POWERPOINT,REVIT,PHOTOSHOP</t>
  </si>
  <si>
    <t>GORLE GROUP | Architecture intern | Banjara Hills | Jul 2023 | Feb 2024 | 32.285714285714 Weeks
AURORA'S DESIGN ACADEMY | Architectural Thesis | BANJARA HILLS, HYDERABAD | Jan 2024 | Jun 2024 | 25.285714285714 Weeks</t>
  </si>
  <si>
    <t>H2550010</t>
  </si>
  <si>
    <t>D</t>
  </si>
  <si>
    <t>HEMANTHESH</t>
  </si>
  <si>
    <t>D Hemanthesh</t>
  </si>
  <si>
    <t>hemanthesh1999@gmail.com</t>
  </si>
  <si>
    <t>h2550010@student.nicmar.ac.in</t>
  </si>
  <si>
    <t>31-Oct-1999</t>
  </si>
  <si>
    <t>English, Tamil, Telugu, Hindi</t>
  </si>
  <si>
    <t>4204 0079 7753</t>
  </si>
  <si>
    <t>S DAMODARAN</t>
  </si>
  <si>
    <t>JOB</t>
  </si>
  <si>
    <t>D PADMAVATHI</t>
  </si>
  <si>
    <t>Door No.2 Poombuhar Street, Nandavanametur South, Kamaraj Nagar,Â Avadi, ChennaiÂ -Â 600071</t>
  </si>
  <si>
    <t>Chennai</t>
  </si>
  <si>
    <t>Tamil Nadu</t>
  </si>
  <si>
    <t>VIJAYAM THE SCHOOL</t>
  </si>
  <si>
    <t>ANDHRA PRADESH</t>
  </si>
  <si>
    <t>2014-Jul</t>
  </si>
  <si>
    <t>NARAYANA JR COLLEGE</t>
  </si>
  <si>
    <t>2015-Aug</t>
  </si>
  <si>
    <t>VIGNAN FOUNDATION FOR SCIENCE TECHNOLOGY &amp; RESEARCH</t>
  </si>
  <si>
    <t>VIGNAN UNIVERSITY, GUNTUR, ANDHRA PRADESH</t>
  </si>
  <si>
    <t>MIT COLLEGE OF MANAGEMENT</t>
  </si>
  <si>
    <t>MBA</t>
  </si>
  <si>
    <t>2021-Aug</t>
  </si>
  <si>
    <t>2023-May</t>
  </si>
  <si>
    <t>AutoCAD,MS Office,MS Project,Primavera,ERP</t>
  </si>
  <si>
    <t>Arun Excello | Executive Assitent To Director | Chennai-HO | Feb 2023 | Nov 2024 | 1Y 9M | 2.65</t>
  </si>
  <si>
    <t>1 Year 9 Months</t>
  </si>
  <si>
    <t>R.dx Architects | Project Management Intern | Chennai HO | May 2026 | Jul 2026 | 6.7142857142857 Weeks | Campus Internship
AKHIL BHARATH CONSTRUCTION &amp; DESIGNS | INTERN | BADVEL, KADAPA | Mar 2021 | Jun 2021 | 14.285714285714 Weeks</t>
  </si>
  <si>
    <t>PG Certificate
UG Completion Certificate
Data Science/Python Certificate
CADD Certificate
Six Sigma</t>
  </si>
  <si>
    <t>H2550011</t>
  </si>
  <si>
    <t>DHRUV KUMAR</t>
  </si>
  <si>
    <t>JITENDRA KUMAR</t>
  </si>
  <si>
    <t>MODI</t>
  </si>
  <si>
    <t>Dhruv Kumar Jitendra Kumar Modi</t>
  </si>
  <si>
    <t>dhruv121502@gmail.com</t>
  </si>
  <si>
    <t>h2550011@student.nicmar.ac.in</t>
  </si>
  <si>
    <t>01-May-2002</t>
  </si>
  <si>
    <t>English,Hindi, Gujarati</t>
  </si>
  <si>
    <t>2079 0513 0359</t>
  </si>
  <si>
    <t>JITENDRAKUMAR BABULAL MODI</t>
  </si>
  <si>
    <t>CHHAYABEN DAHYALAL MODI</t>
  </si>
  <si>
    <t>S-20, ASHAPURA GMDC TOWNSHIP, RAVAPAR, NAKHATRANA, KUTCH</t>
  </si>
  <si>
    <t>Kutch</t>
  </si>
  <si>
    <t>Gujarat</t>
  </si>
  <si>
    <t>P.M. S.H.R.I. JAWAHAR NAVODAYA VIDYALAYA, KACHCHH , GUJARAT</t>
  </si>
  <si>
    <t>CENTRAL BOARD OF SECONDARY EDUCATION , DELHI</t>
  </si>
  <si>
    <t>2016-Apr</t>
  </si>
  <si>
    <t>SAHJANAND SCHOOL OF ACHIEVER, SARGASAN , GUJARAT</t>
  </si>
  <si>
    <t>GUJARAT SECONDARY AND HIGHER SECONDARY EDUCATION BOARD , GANDHINAGAR</t>
  </si>
  <si>
    <t>2018-Aug</t>
  </si>
  <si>
    <t>2019-May</t>
  </si>
  <si>
    <t>GUJARAT TECHNOLOGICAL UNIVERSITY</t>
  </si>
  <si>
    <t>G H PATEL COLLEGE OF ENGINEERING &amp; TECHNOLOGY , ANAND , GUJARAT</t>
  </si>
  <si>
    <t>2019-Aug</t>
  </si>
  <si>
    <t>2023-Jun</t>
  </si>
  <si>
    <t>MS Office,MS Project,Creo 8.0,E- D printing</t>
  </si>
  <si>
    <t>INTERNATIONAL AUTOMOBILE CENTRE OF EXCELLENCE (IACE) | INTERN  | GANDHINAGAR, GUJARAT  | Jun 2022 | Jul 2022 | 2.5714285714286 Weeks
ROYAL ENFIELD CENTER OF EXCELLENCE | INTERN | AHMEDABAD  | May 2022 | May 2022 | 1.5714285714286 Weeks
Yash Engineering Services | Intern  | Vadodara  | Feb 2023 | Apr 2023 | 11.714285714286 Weeks</t>
  </si>
  <si>
    <t>3 D printing workshop
Runner up in Inter Zonal in Athletics (Hammer throw)
Runner up in Inter Zonal in Athletics (5000 Mtr Running)
National in Cross-Country (10 km running event)</t>
  </si>
  <si>
    <t>H2550012</t>
  </si>
  <si>
    <t>FARIZ</t>
  </si>
  <si>
    <t>M</t>
  </si>
  <si>
    <t>Fariz M</t>
  </si>
  <si>
    <t>farizm8921@gmail.com</t>
  </si>
  <si>
    <t>h2550012@student.nicmar.ac.in</t>
  </si>
  <si>
    <t>28-Nov-2000</t>
  </si>
  <si>
    <t>English, Malayalam, Tamil, Hindi.</t>
  </si>
  <si>
    <t>3590 1375 1716</t>
  </si>
  <si>
    <t>MOHAMED BASHEER M</t>
  </si>
  <si>
    <t>HOSPITALITY SUPERVISOR</t>
  </si>
  <si>
    <t>RAZEENA KM</t>
  </si>
  <si>
    <t>Fathima Manzil_x000D_
Mettupalayam_x000D_
Kollengode - 678506_x000D_
Palakkad, Kerala.</t>
  </si>
  <si>
    <t>Palakkad</t>
  </si>
  <si>
    <t>Kerala</t>
  </si>
  <si>
    <t>SREE NARAYANA PUBLIC SCHOOL</t>
  </si>
  <si>
    <t>CBSE KERALA</t>
  </si>
  <si>
    <t>2016-May</t>
  </si>
  <si>
    <t>VIJAYAMATHA CONVENT HIGHER SECONDARY SCHOOL</t>
  </si>
  <si>
    <t>DHSE KERALA</t>
  </si>
  <si>
    <t>APJ ABDUL KALAM TECHNOLOGICAL UNIVERSITY</t>
  </si>
  <si>
    <t>JAWAHARLAL COLLEGE OF ENGINEERING &amp; TECHNOLOGY</t>
  </si>
  <si>
    <t>AutoCAD,MS Office,MS Project,Primavera,Revit Architecture,3Ds max</t>
  </si>
  <si>
    <t>Shapoorji Pallonji And Company Private Limited | Project Management Intern | Hyderabad | May 2026 | Jul 2026 | 8 Weeks | Campus Internship
PUBLIC WORKS DEPARTMENT  ALAPPUZHA | ENGINEER TRAINEE | ALAPPUZHA  | May 2021 | May 2021 | 1.1428571428571 Weeks
JAWAHARLAL COLLEGE OF ENGINEERING AND TECHNOLOGY | WATER TREATMENT PROJECT | PALAKKAD | Jan 2022 | Jun 2022 | 19.428571428571 Weeks
AGNIKONE THE HOME MAKER | ENGINEER TRAINEE | TRIVANDRUM | Sep 2023 | Nov 2024 | 63.714285714286 Weeks</t>
  </si>
  <si>
    <t>Diploma in Applied Civil Engineering</t>
  </si>
  <si>
    <t>H2550013</t>
  </si>
  <si>
    <t>VINAY</t>
  </si>
  <si>
    <t>GUGGILLA</t>
  </si>
  <si>
    <t>Vinay Guggilla</t>
  </si>
  <si>
    <t>vinayguggilla44@gmail.com</t>
  </si>
  <si>
    <t>h2550013@student.nicmar.ac.in</t>
  </si>
  <si>
    <t>17-Dec-2003</t>
  </si>
  <si>
    <t>English, Telugu &amp; Hindi</t>
  </si>
  <si>
    <t>Speed cubing,gym,badminton</t>
  </si>
  <si>
    <t>B-ve</t>
  </si>
  <si>
    <t>9210 3781 4913</t>
  </si>
  <si>
    <t>GUGGILLA SHANKAR</t>
  </si>
  <si>
    <t>GUGGILLA UMA MAHESHWARI</t>
  </si>
  <si>
    <t>6-128, Lorven Heights, Kistamma Enclave, Alwal, Hyderabad.</t>
  </si>
  <si>
    <t>Medchal</t>
  </si>
  <si>
    <t>ST. PETERS GRAMMAR SCHOOL</t>
  </si>
  <si>
    <t>BOARD OF SECONDARY EDUCATION, TELANGANA</t>
  </si>
  <si>
    <t>2012-Jun</t>
  </si>
  <si>
    <t>TRIVIDYAA JUNIOR COLLEGE</t>
  </si>
  <si>
    <t>TELANGANA STATE BOARD OF INTERMEDIATE EDUCATION, HYDERABAD</t>
  </si>
  <si>
    <t>JNTUH</t>
  </si>
  <si>
    <t>VNR VIGNANA JYOTHI INSTITUTE OF ENGINEERING AND TECHNOLOGY, HYDERABAD, TELANGANA</t>
  </si>
  <si>
    <t>2025-May</t>
  </si>
  <si>
    <t>AutoCAD,MS Project,Primavera</t>
  </si>
  <si>
    <t>CENTRAL INSTITUTE OF ROAD TRANSPORT | INTERN | PUNE | May 2024 | May 2024 | 2.5714285714286 Weeks
VNR VJIET | TEAM LEADER  | HYDERABAD  | Aug 2024 | Apr 2025 | 37.428571428571 Weeks</t>
  </si>
  <si>
    <t>3D printing and Design
Ansys Certification
SAE M-BAJA</t>
  </si>
  <si>
    <t>H2550014</t>
  </si>
  <si>
    <t>GUGULOTH</t>
  </si>
  <si>
    <t>SONAL</t>
  </si>
  <si>
    <t>Guguloth Sonal</t>
  </si>
  <si>
    <t>sonalguguloth23@gmail.com</t>
  </si>
  <si>
    <t>h2550014@student.nicmar.ac.in</t>
  </si>
  <si>
    <t>23-Oct-2003</t>
  </si>
  <si>
    <t>Dancing,Interior designing,Cooking,Drawing,Watching documentaries,Listening to music</t>
  </si>
  <si>
    <t>5607 5910 6816</t>
  </si>
  <si>
    <t>GUGULOTH RAMDHAN</t>
  </si>
  <si>
    <t>GUGULOTH ANITHA</t>
  </si>
  <si>
    <t>2-4-730/1/A Raod No 8B_x000D_
New Nagole Colony, Nagole, Uppal HYDERABAD, TELANGANA 500035_x000D_
India</t>
  </si>
  <si>
    <t>FIITJEE WORLD SCHOOL</t>
  </si>
  <si>
    <t>BOARD OF SECONDARY EDUCATION, TELANGANA STATE</t>
  </si>
  <si>
    <t>NARAYANA JUNIOR COLLEGE</t>
  </si>
  <si>
    <t>CHAITANYA BHARATHI INSTITUTION OF TECHNOLOGY</t>
  </si>
  <si>
    <t>2021-Nov</t>
  </si>
  <si>
    <t>2025-Jun</t>
  </si>
  <si>
    <t>AutoCAD,SKETCH UP</t>
  </si>
  <si>
    <t>CONNECTING DOTS | DESIGNER | HYDERABAD | Jan 2025 | Apr 2025 | 13 Weeks
CHAITANYA BHARATHI INSTITUTION OF TECHNOLOGY | ENVIRONMENTAL ENGINEER | HYDERABAD | Jan 2025 | Apr 2025 | 11.571428571429 Weeks</t>
  </si>
  <si>
    <t>H2550015</t>
  </si>
  <si>
    <t>HAFSAH</t>
  </si>
  <si>
    <t>SIDDIQUA</t>
  </si>
  <si>
    <t>Hafsah Siddiqua</t>
  </si>
  <si>
    <t>hafsahsiddiqua001@gmail.com</t>
  </si>
  <si>
    <t>h2550015@student.nicmar.ac.in</t>
  </si>
  <si>
    <t>05-Aug-2001</t>
  </si>
  <si>
    <t>English ,Hindi, Telugu</t>
  </si>
  <si>
    <t>2498 4377 1889</t>
  </si>
  <si>
    <t>MOHD ILYAS</t>
  </si>
  <si>
    <t>GOVT JOB</t>
  </si>
  <si>
    <t>SHAIK NUJAHATH</t>
  </si>
  <si>
    <t>16-2-750/36,SAIDABAD, HYDERABAD</t>
  </si>
  <si>
    <t>ROYAL EMBASSY HIGH SCHOOL</t>
  </si>
  <si>
    <t>BOARD OF SECONDARY EDUCATION :TELANGANA STATE</t>
  </si>
  <si>
    <t>2017-May</t>
  </si>
  <si>
    <t>AutoCAD,MS Office,MS Project,Primavera,Sketchup,V-Ray,Enscape</t>
  </si>
  <si>
    <t>THE BLUEPRINT COLLECTIVE | JUNIOR ARCHITECT  | TIRUMALGIRI  | Apr 2025 | Jul 2025 | 17.142857142857 Weeks
PRATISHTHA |  ARCHITECTURAL TRAINEE ASSISTANT | KONDAPUR  | Jun 2023 | Mar 2024 | 40.428571428571 Weeks
AURORA'S DESIGN ACADEMY | ARCHITECTURAL THESIS  | HYDERABAD  | Jan 2024 | Jun 2024 | 25.285714285714 Weeks</t>
  </si>
  <si>
    <t>LUMION
MS OFFICE
V-RAY
AUTOCAD
SKETCHUP, V-RAY, PHOTOSHOP</t>
  </si>
  <si>
    <t>H2550016</t>
  </si>
  <si>
    <t>HRITHIK</t>
  </si>
  <si>
    <t>SREE</t>
  </si>
  <si>
    <t>G</t>
  </si>
  <si>
    <t>Hrithik Sree G</t>
  </si>
  <si>
    <t>hrithiksree0007@gmail.com</t>
  </si>
  <si>
    <t>h2550016@student.nicmar.ac.in</t>
  </si>
  <si>
    <t>09-Sep-2004</t>
  </si>
  <si>
    <t>4579 7043 6001</t>
  </si>
  <si>
    <t>RAJ BABU G B</t>
  </si>
  <si>
    <t>LAXMI G</t>
  </si>
  <si>
    <t>6-2-826,Thummala Basti, Khairatabad, VTC: Khairatabad, District: Hyderabad, State: Telangana. Pin 500004</t>
  </si>
  <si>
    <t>JUBILEE HILLS PUBLIC SCHOOL</t>
  </si>
  <si>
    <t>ST. MARY'S JUNIOR COLLEGE</t>
  </si>
  <si>
    <t>ST. MARY'S COLLEGE</t>
  </si>
  <si>
    <t>MS Office,MS Project,Primavera,MS WORD,MS excel,MS Power point,Social media,Marketing,Canva,Writing skills,Skills management,Photo shop,Project Management,MS Power BI</t>
  </si>
  <si>
    <t>St mary's college | Customer satisfaction toward online shopping and offline shopping | Hyderabad | Mar 2024 | May 2024 | 9.7142857142857 Weeks
4 phase builders | Assistant manager | Hyderabad | Aug 2024 | May 2025 | 36 Weeks</t>
  </si>
  <si>
    <t>H2550017</t>
  </si>
  <si>
    <t>SOWMYA</t>
  </si>
  <si>
    <t>KANDIBOYINA</t>
  </si>
  <si>
    <t>Sowmya Kandiboyina</t>
  </si>
  <si>
    <t>kandiboyinasowmya30@gmail.com</t>
  </si>
  <si>
    <t>h2550017@student.nicmar.ac.in</t>
  </si>
  <si>
    <t>30-Nov-2001</t>
  </si>
  <si>
    <t>English,Telugu,Hindi</t>
  </si>
  <si>
    <t>3207 1545 1202</t>
  </si>
  <si>
    <t>KANDIBOYINA SRINIVAS</t>
  </si>
  <si>
    <t>KANDIBOYINA MANI KUMARI</t>
  </si>
  <si>
    <t>Plot. No-1250, D. No-4-147, Suraram Colony, Qutubullapur, Medchal - Malkajgiri</t>
  </si>
  <si>
    <t>PLOT. NO:167, 168, FLAT.NO :101, CHALLA' S SRIRAM HEIGHTS, MITHRA HILLS, HIGH TENSION LINE, NIZAMPET.</t>
  </si>
  <si>
    <t>NARAYANA SCHOOL</t>
  </si>
  <si>
    <t>BOARD OF SECONDARY EDUCATION , TELANGANA</t>
  </si>
  <si>
    <t>AURORA'S DESIGN ACADEMY (HYDERABAD, TELANGANA)</t>
  </si>
  <si>
    <t>AutoCAD,MS Office,MS Project,SKETCH UP,REVIT,CANVA,ENSCAPE,ADOBE PHOTOSHOP</t>
  </si>
  <si>
    <t>AURORA'S DESIGN ACADEMY | ARCHITECTURAL THESIS | BANJARA HILLS ROAD NO: 1, HYDERABAD, TELANGANA | Jan 2024 | Jun 2024 | 25.285714285714 Weeks
AKSHAYA INFRA CONSULTANTS PRIVATE LIMITED | ARCHITECTURE TRAINEE ASSISTANT  | VI- PHASE,KPHB COLONY,HYDERABAD, TELANGANA | Jul 2023 | Dec 2023 | 19.142857142857 Weeks</t>
  </si>
  <si>
    <t>AUTOCAD,PHOTOSHOP,MS OFFICE</t>
  </si>
  <si>
    <t>H2550018</t>
  </si>
  <si>
    <t>KANDUKURI</t>
  </si>
  <si>
    <t>SHIVA</t>
  </si>
  <si>
    <t>SAMANVITH</t>
  </si>
  <si>
    <t>Kandukuri Shiva Samanvith</t>
  </si>
  <si>
    <t>kandukurisamanvith@gmail.com</t>
  </si>
  <si>
    <t>H2560176@student.nicmar.ac.in</t>
  </si>
  <si>
    <t>16-Jul-2003</t>
  </si>
  <si>
    <t>English, Hindi &amp; Telugu</t>
  </si>
  <si>
    <t>Interested in learning new methods and practices in Graphic Designing,Loves to learn new themes and trends in interior designing,Keen and interested to play badminton,Love to learn and explore the wor</t>
  </si>
  <si>
    <t>B+</t>
  </si>
  <si>
    <t>8211 1989 1444</t>
  </si>
  <si>
    <t>SRINIVAS KANDUKURI</t>
  </si>
  <si>
    <t>LAXMI PRASANNA KANDUKURI</t>
  </si>
  <si>
    <t>HOMEMAKER</t>
  </si>
  <si>
    <t>3-408/31-9, Hi Tech City Colony, Mancherial, Mancherial, PO:Mancherial, DIST: Adilabad, Telangana - 504208</t>
  </si>
  <si>
    <t>Mancherial</t>
  </si>
  <si>
    <t>KRISHNAVENI TALENT SCHOOL</t>
  </si>
  <si>
    <t>BOARD OF SECONDARY EDUCATION TELANGANA</t>
  </si>
  <si>
    <t>ALPHORES JUNIOR COLLEGE</t>
  </si>
  <si>
    <t>KAKATIYA UNIVERSITY</t>
  </si>
  <si>
    <t>GOVT. DEGREE COLLEGE, LUXETTIPET, ADILABAD</t>
  </si>
  <si>
    <t>2024-Dec</t>
  </si>
  <si>
    <t>AutoCAD,MS Office,MS Project,Adobe Photoshop,Adobe Illustrator,Adobe InDesign,SketchUP,Adobe XD,Interior Designing,Graphic Designing</t>
  </si>
  <si>
    <t>FREYR SOLUTIONS | GRAPHIC DESIGN TRAINEE | HYDERABAD  | Sep 2022 | Jul 2023 | 43 Weeks
Self employed | Interior Designer | Hyderabad  | Jan 2025 | Aug 2025 | 29.571428571429 Weeks</t>
  </si>
  <si>
    <t>H2550019</t>
  </si>
  <si>
    <t>KOMMIDI</t>
  </si>
  <si>
    <t>KAMAL KANTH</t>
  </si>
  <si>
    <t>Kommidi Kamal Kanth Reddy</t>
  </si>
  <si>
    <t>sadgunreddy6@gmail.com</t>
  </si>
  <si>
    <t>h2550019@student.nicmar.ac.in</t>
  </si>
  <si>
    <t>22-Nov-2002</t>
  </si>
  <si>
    <t>English, Hindi and Telugu</t>
  </si>
  <si>
    <t>Learning new technics in Construction Field,Hobbies are to play Basket Ball Volley Ball and Badminton</t>
  </si>
  <si>
    <t>7221 6845 9315</t>
  </si>
  <si>
    <t>KOMMIDI INDRA REDDY</t>
  </si>
  <si>
    <t>BUSSINESS</t>
  </si>
  <si>
    <t>KOMMIDI PRASHANTHI</t>
  </si>
  <si>
    <t>Plot No-498,499 Flat No101 Brundhavan Apts, Rock Town Colony Road No02, Mansoorabad</t>
  </si>
  <si>
    <t>Ranga Reddy</t>
  </si>
  <si>
    <t>ABHYASA RESIDENTIAL PUBLIC SCHOOL</t>
  </si>
  <si>
    <t>TOOPRAN/TELANGANA</t>
  </si>
  <si>
    <t>VISWASANTHI ENGLISH MEDIEM HIGH SCHOOL</t>
  </si>
  <si>
    <t>VUYYURU GANDIGUNTA KRISHNA DIST/ANDRA PRADESH</t>
  </si>
  <si>
    <t>2020-Jul</t>
  </si>
  <si>
    <t>JAWAHARLAL NEHRU TECHNOLOGICAL UNIVERSITY HYDERABAD</t>
  </si>
  <si>
    <t>CVR COLLEGE OF ENGINEERING</t>
  </si>
  <si>
    <t>2020-Nov</t>
  </si>
  <si>
    <t>AutoCAD,MS Office,MS Project,REVIT ARCHITECTURE</t>
  </si>
  <si>
    <t>CVR COLLEGE OF ENGINEERING | EcoPaving | HYDERABAD | Jan 2024 | May 2024 | 15 Weeks
RAILONE PROJECTS PVT LTD | JR CIVIL ENGINEER | GAJWAL, BASAR | Mar 2025 | May 2025 | 10.714285714286 Weeks
KAMAL ENTERPRISES | JR CIVIL ENGINEER | MAHABUBNAGAR- BOLARUM, CHEGUNTA | May 2024 | Feb 2025 | 39.428571428571 Weeks</t>
  </si>
  <si>
    <t>Smart Supply Chain Management 2025</t>
  </si>
  <si>
    <t>H2550020</t>
  </si>
  <si>
    <t>ABHINAI</t>
  </si>
  <si>
    <t>KOMMINENI</t>
  </si>
  <si>
    <t>Abhinai Kommineni</t>
  </si>
  <si>
    <t>kabhi32b@gmail.com</t>
  </si>
  <si>
    <t>h2550020@student.nicmar.ac.in</t>
  </si>
  <si>
    <t>22-Jul-2004</t>
  </si>
  <si>
    <t>Telugu, English, Hindi</t>
  </si>
  <si>
    <t>Playing Basketball,Travel content creation,Dance</t>
  </si>
  <si>
    <t>9801 7934 3817</t>
  </si>
  <si>
    <t>KOMMINENI AKKU NAIDU (LATE)</t>
  </si>
  <si>
    <t>LATE</t>
  </si>
  <si>
    <t>CHALUMURI SYAMALA</t>
  </si>
  <si>
    <t>GOVT EMPLOYEE</t>
  </si>
  <si>
    <t>Chinnaveedhi, Sivalayam, Gantyada Mandal, Vasantha Post , Vasantha, Vizianagaram</t>
  </si>
  <si>
    <t>Vizianagaram</t>
  </si>
  <si>
    <t>PLOT NO 72, BALAJI NAGAR, STATE BANK COLONY, VIZIANAGARAM</t>
  </si>
  <si>
    <t>RAVINDRA BHARATHI SCHOOL</t>
  </si>
  <si>
    <t>ANDHRA PRADESH BOARD OF SECONDARY EDUCATION</t>
  </si>
  <si>
    <t>2010-Jun</t>
  </si>
  <si>
    <t>APEX JUNIOR COLLEGE</t>
  </si>
  <si>
    <t>ANDHRA PRADESH BOARD OF INTERMEDIATE EDUCATION</t>
  </si>
  <si>
    <t>JNTUV</t>
  </si>
  <si>
    <t>MAHARAJ VIJAYARAM GAJAPATHI RAJ COLLEGE OF ENGINEERING</t>
  </si>
  <si>
    <t>2025-Apr</t>
  </si>
  <si>
    <t>AutoCAD,MS Office,Staad pro</t>
  </si>
  <si>
    <t>skillDzire | student | online mode | Apr 2024 | Jun 2024 | 8.8571428571429 Weeks
MVGR COLLEGE OF ENGINEERING | PROJECT TRAINEE | VIZIANAGARAM | Apr 2024 | Apr 2025 | 52.571428571429 Weeks</t>
  </si>
  <si>
    <t>NPTEL(Groundwater Hydrology and Management)
NPTEL (Air Pollution and Control)</t>
  </si>
  <si>
    <t>H2550021</t>
  </si>
  <si>
    <t>MITHUN</t>
  </si>
  <si>
    <t>H</t>
  </si>
  <si>
    <t>Mithun H</t>
  </si>
  <si>
    <t>mithunra2306@gmail.com</t>
  </si>
  <si>
    <t>h2550021@student.nicmar.ac.in</t>
  </si>
  <si>
    <t>23-Jun-2004</t>
  </si>
  <si>
    <t>TAMIL,ENGLISH</t>
  </si>
  <si>
    <t>7233 4323 3877</t>
  </si>
  <si>
    <t>K HARIKRISHNAN</t>
  </si>
  <si>
    <t>H PRIYA</t>
  </si>
  <si>
    <t>31/56 CHOLAPURAM MAIN ROAD THIRUVENGADA NAGAR AMBATTUR CHENNAI- 600053</t>
  </si>
  <si>
    <t>HUSSAIN MEMORIAL MATRIC HR SEC SCHOOL KRISHNAPURAM AMBATTUR</t>
  </si>
  <si>
    <t>STATE BOARD OF SCHOOL EXAMINATIONS, CHENNAI,TAMILNADU</t>
  </si>
  <si>
    <t>VELAMMAL MATRIC. HR. SEC. SCHOOL, MUGAPPAIR EAST, CHENNAI</t>
  </si>
  <si>
    <t>STATE BOARD OF SCHOOL EXAMINATIONS, CHENNAI, TAMILNADU</t>
  </si>
  <si>
    <t>2020-May</t>
  </si>
  <si>
    <t>2021-May</t>
  </si>
  <si>
    <t>ANNA UNIVERSITY</t>
  </si>
  <si>
    <t>SAVEETHA ENGINEERING COLLEGE, CHENNAI, TAMILNADU</t>
  </si>
  <si>
    <t>AutoCAD,STAADPRO,ETABS,TEKLA</t>
  </si>
  <si>
    <t>M/S. SEKAR CONSTRUCTIONS | INTERN | CHENNAI | Jan 2023 | Jan 2023 | 0.71428571428571 Weeks
BHARAT HEAVY ELECTRICALS LIMITED | INTERN | CHENNAI | Jan 2023 | Feb 2023 | 3.5714285714286 Weeks</t>
  </si>
  <si>
    <t>ETABS
STAAD.Pro</t>
  </si>
  <si>
    <t>H2550022</t>
  </si>
  <si>
    <t>NIKHIL</t>
  </si>
  <si>
    <t>SINGH</t>
  </si>
  <si>
    <t>Nikhil Singh</t>
  </si>
  <si>
    <t>nikhil6299257269@gmail.com</t>
  </si>
  <si>
    <t>h2550022@student.nicmar.ac.in</t>
  </si>
  <si>
    <t>08-Jan-2003</t>
  </si>
  <si>
    <t>English,Hindi</t>
  </si>
  <si>
    <t>4449 6239 5620</t>
  </si>
  <si>
    <t>DILIP SINGH</t>
  </si>
  <si>
    <t>SUBHADRA DEVI</t>
  </si>
  <si>
    <t>FLAT NUMBER 106,BLOCK B,SHUBHANSH JHA ENCLAVE,DEPUTY PADA, KUTCHARY CHOWk</t>
  </si>
  <si>
    <t>Ranchi</t>
  </si>
  <si>
    <t>Jharkhand</t>
  </si>
  <si>
    <t>OXFORD PUBLIC SCHOOL</t>
  </si>
  <si>
    <t>CBSE-RANCHI</t>
  </si>
  <si>
    <t>NATIONAL INSTITUTE OF OPEN SCHOOLING</t>
  </si>
  <si>
    <t>NATIONAL INSTITUTE OF OPEN SCHOOLING-JHARKHAND</t>
  </si>
  <si>
    <t>AMITY UNIVERSITY JHARKHAND</t>
  </si>
  <si>
    <t>AMITY UNIVERSITY JHARKHAND-RANCHI</t>
  </si>
  <si>
    <t>2025-Jul</t>
  </si>
  <si>
    <t>SAP Project Systems (PS),Oracle Primavera P6, MS Project , MS Office (Excel, PowerPoint, Word) ,Power BI ,Tableau</t>
  </si>
  <si>
    <t>Highbar Technocrat Limited | SAP PS (Project Systems) Intern | Delhi | May 2026 | Jul 2026 | 8 Weeks | Campus Internship
Amity University | Project | Ranchi | Dec 2024 | Apr 2025 | 21.428571428571 Weeks
LARSEN &amp; TOUBRO | Site Engineer Trainee | Delhi | Jun 2024 | Jul 2024 | 4 Weeks</t>
  </si>
  <si>
    <t>Advance Excel + PPT + Word + Live Project</t>
  </si>
  <si>
    <t>H2550023</t>
  </si>
  <si>
    <t>NOEL</t>
  </si>
  <si>
    <t>BABU</t>
  </si>
  <si>
    <t>KOSHY</t>
  </si>
  <si>
    <t>Noel Babu Koshy</t>
  </si>
  <si>
    <t>noelbabu2025@gmail.com</t>
  </si>
  <si>
    <t>h2550023@student.nicmar.ac.in</t>
  </si>
  <si>
    <t>07-Aug-2002</t>
  </si>
  <si>
    <t>English, Malayalam</t>
  </si>
  <si>
    <t>Filmmaking,Singing,Badminton,Chess</t>
  </si>
  <si>
    <t>4725 9260 7926</t>
  </si>
  <si>
    <t>BABU KOSHY VAZHAYIL</t>
  </si>
  <si>
    <t>NRI</t>
  </si>
  <si>
    <t>ANNAMMA PUTHENPURACKAL ABRAHAM</t>
  </si>
  <si>
    <t>NURSE</t>
  </si>
  <si>
    <t>Vazhayil House, Arattupuzha P.O., Chengannur_x000D_
Pathanamthitta</t>
  </si>
  <si>
    <t>Pathanamthitta</t>
  </si>
  <si>
    <t>GULF INDIAN SCHOOL, KUWAIT</t>
  </si>
  <si>
    <t>CENTRAL BOARD OF SECONDARY EDUCATION, DELHI</t>
  </si>
  <si>
    <t>COCHIN UNIVERSITY OF SCIENCE AND TECHNOLOGY</t>
  </si>
  <si>
    <t>MARIAN COLLEGE OF ARCHITECTURE AND PLANNING, TRIVANDRUM, KERALA</t>
  </si>
  <si>
    <t>2020-Dec</t>
  </si>
  <si>
    <t>Autodesk AutoCAD, Autodesk Revit, MS Office, MS Project, Primavera, Sketchup</t>
  </si>
  <si>
    <t>SHAPOORJI PALLONJI AND COMPANY PVT. LTD. | Project Management Intern - In Operations | Bangalore | May 2026 | Jul 2026 | 7.5714285714286 Weeks | Campus Internship
SDEG - SUJIT NAIR DESIGN GROUP | ARCHITECT TRAINEE | BANGALORE | Aug 2024 | Dec 2024 | 18.714285714286 Weeks
MARIAN COLLEGE OF ARCHITECTURE AND PLANNING | B.ARCH STUDENT | TRIVANDRUM | Dec 2020 | Jun 2025 | 234.42857142857 Weeks</t>
  </si>
  <si>
    <t>H2550024</t>
  </si>
  <si>
    <t>VENKATA SAI UMA MAHESWARA RAO</t>
  </si>
  <si>
    <t>POLISETTI</t>
  </si>
  <si>
    <t>Venkata Sai Uma Maheswara Rao Polisetti</t>
  </si>
  <si>
    <t>saiumamaheswara@gmail.com</t>
  </si>
  <si>
    <t>h2550024@student.nicmar.ac.in</t>
  </si>
  <si>
    <t>17-Dec-2000</t>
  </si>
  <si>
    <t>English, Telugu ,Hindi ,Tamil</t>
  </si>
  <si>
    <t>Travelling,Photography,Playing Cricket</t>
  </si>
  <si>
    <t>5837 9060 9038</t>
  </si>
  <si>
    <t>VENKATA MADHAVA RAO.P</t>
  </si>
  <si>
    <t>KANAKA LAKSHMI</t>
  </si>
  <si>
    <t>9-5-12,Kasba Bazar , Khammam, Telangana ,507001</t>
  </si>
  <si>
    <t>Khammam</t>
  </si>
  <si>
    <t>DR.KKR'S GOWTHAM CONCEPT SCHOOL</t>
  </si>
  <si>
    <t>CBSE  - HYDERABAD / TELANGANA</t>
  </si>
  <si>
    <t>VISWASANTHI ENGLISH MEDIUM SCHOOL</t>
  </si>
  <si>
    <t>CBSE (+2) / VIJAYAWADA / ANDHRA PRADESH</t>
  </si>
  <si>
    <t>SATHYABAMA UNIVERSITY</t>
  </si>
  <si>
    <t>SATHYABAMA UNIVERSITY , CHENNAI / TAMIL NADU</t>
  </si>
  <si>
    <t>2023-Apr</t>
  </si>
  <si>
    <t>MS Office,MS Project,Primavera,JAVA,SQL,PYTHON,HTML,CSS</t>
  </si>
  <si>
    <t>SATHYABAMA UNIVERSITY - MAIN PROJECT | PROJECT LEADER | CHENNAI | Nov 2022 | Apr 2023 | 21.571428571429 Weeks
SMARTKNOWER | INTERN | HYDERABAD | Jan 2020 | Mar 2021 | 60.285714285714 Weeks
SATHYABAMA UNIVERSITY - MINI PROJECT | PROJECT LEADER | CHENNAI | Apr 2022 | May 2022 | 5.5714285714286 Weeks</t>
  </si>
  <si>
    <t>Certification of Recognition - Codingo Contest
Developer Virtual Experience Program By Accenture
ESG Virtual Experience Program By TATA Company
Certificate For Course Completion- Flutter Development Course
Technology Virtual Experience Program By Delloite</t>
  </si>
  <si>
    <t>H2550025</t>
  </si>
  <si>
    <t>PASHAM ABHIJAY</t>
  </si>
  <si>
    <t>YADAV</t>
  </si>
  <si>
    <t>Pasham Abhijay Yadav</t>
  </si>
  <si>
    <t>abhijay352@gmail.com</t>
  </si>
  <si>
    <t>h2550025@student.nicmar.ac.in</t>
  </si>
  <si>
    <t>06-Jan-2004</t>
  </si>
  <si>
    <t>Watching Podcats,Watching and Playing Cricket,Watching Shark Tank,Travelling,Exploring New Food Places</t>
  </si>
  <si>
    <t>2456 0727 9418</t>
  </si>
  <si>
    <t>PASHAM RAMESH YADAV</t>
  </si>
  <si>
    <t>ANITHA YADAV</t>
  </si>
  <si>
    <t>7-1-92 , Pasham Nilayam , 3rd Floor , Ferozguda, Balanagar , Kukatpally, Telangana, 500011</t>
  </si>
  <si>
    <t>ST. PETERâ€™S HIGH SCHOOL</t>
  </si>
  <si>
    <t>CBSE (TELANGANA/ HYDERABAD)</t>
  </si>
  <si>
    <t>2011-Jun</t>
  </si>
  <si>
    <t>TELANGANA STATE BOARD OF INTERMEDIATE EDUCATION (TELANGANA/ HYDERABAD)</t>
  </si>
  <si>
    <t>MANIPAL ACADEMY OF HIGHER EDUCATION</t>
  </si>
  <si>
    <t>DEPARTMENT OF COMMERCE, MAHE ( UDUPI/ KARNATAKA )</t>
  </si>
  <si>
    <t>2024-May</t>
  </si>
  <si>
    <t>MS Office,MS Project,Primavera,Tableau,PowerBi,Sql,Tally,Excel</t>
  </si>
  <si>
    <t>Tv9 Network (ABC PVT LTD). | Marketing Intern | Hyderabad | Apr 2025 | Jul 2025 | 13.285714285714 Weeks
Lalitha Food Tech | Finance and Marketing Intern | Balanagar | Jan 2023 | May 2023 | 17 Weeks</t>
  </si>
  <si>
    <t>Introduction to Social Media Marketing By Meta
Country Level Economics: Macroeconomic Variables and Markets by University of Illinois Urbana-Champaign
Foundations of Business Strategy by University of Virginia
Entrepreneurship I: Laying the Foundation.
Using DAX throughout PowerBI to create robust data scenarios</t>
  </si>
  <si>
    <t>H2550026</t>
  </si>
  <si>
    <t>PATIL</t>
  </si>
  <si>
    <t>PRATIM</t>
  </si>
  <si>
    <t>SANJEEV</t>
  </si>
  <si>
    <t>Patil Pratim Sanjeev</t>
  </si>
  <si>
    <t>pratimpatil007@gmail.com</t>
  </si>
  <si>
    <t>h2550026@student.nicmar.ac.in</t>
  </si>
  <si>
    <t>16-Oct-2001</t>
  </si>
  <si>
    <t>ENGLISH, HINDI, MARATHI</t>
  </si>
  <si>
    <t>6019 1185 1712</t>
  </si>
  <si>
    <t>ARCHANA</t>
  </si>
  <si>
    <t>9 VIRAT CHS, NEAR TILAKNAGAR SCHOOL, TILAKNAGAR, DOMBIVLI, EAST</t>
  </si>
  <si>
    <t>Thane</t>
  </si>
  <si>
    <t>Maharashtra</t>
  </si>
  <si>
    <t>TILAKNAGAR VIDYA MANDIR</t>
  </si>
  <si>
    <t>MAHARASHTRA STATE OF SECONDARY AND HIGHER SECONDARY EDUCATION, PUNE MAHARASHTRA</t>
  </si>
  <si>
    <t>ROYAL JUNIOR COLLEGE OF SCIENCE AND COMMERCE</t>
  </si>
  <si>
    <t>MUMBAI UNIVERSITY</t>
  </si>
  <si>
    <t>DATTA MEGHE COLLEGE OF ENGINEERING AIROLI</t>
  </si>
  <si>
    <t>2023-Jul</t>
  </si>
  <si>
    <t>AutoCAD,MS Office,ETABS</t>
  </si>
  <si>
    <t>MW Consultants | Design Engineer | Ghansoli, Navi Mumbai | Apr 2024 | Mar 2025 | 0Y 11M | 1.44</t>
  </si>
  <si>
    <t>0 Years 12 Months</t>
  </si>
  <si>
    <t>Greenops | Project Manager | Ahmedabad, Gujarat | May 2026 | Jul 2026 | 8 Weeks | Campus Internship
Raunak Group | Trainee Site Engineer | Kalyan, Maharashtra | Jul 2021 | Aug 2021 | 4.4285714285714 Weeks
DATTA MEGHE COLLEGE OF ENGINEERING | PROJECT | AIROLI NAVI MUMBAI | Jun 2023 | Jul 2023 | 3.1428571428571 Weeks</t>
  </si>
  <si>
    <t>Contract Management Certificate
PPP Awareness Certificate</t>
  </si>
  <si>
    <t>H2550027</t>
  </si>
  <si>
    <t>PAWAR</t>
  </si>
  <si>
    <t>NAINESH</t>
  </si>
  <si>
    <t>KAILAS</t>
  </si>
  <si>
    <t>Pawar Nainesh Kailas</t>
  </si>
  <si>
    <t>vickypawar740@gmail.com</t>
  </si>
  <si>
    <t>h2550027@student.nicmar.ac.in</t>
  </si>
  <si>
    <t>English,hindi,marathi</t>
  </si>
  <si>
    <t>Exploring historical monuments and architecture,Riding bikes and travel exploration,Solving Rubikâ€™s Cube (analytical thinking),Playing cricket (teamwork &amp; leadership),Online strategy games (problem-so</t>
  </si>
  <si>
    <t>7325 1421 1568</t>
  </si>
  <si>
    <t>KAILAS HIRAMAN PAWAR</t>
  </si>
  <si>
    <t>EX SERVICEMMAN</t>
  </si>
  <si>
    <t>JYOTI KAILAS PAWAR</t>
  </si>
  <si>
    <t>HOUSE MAKER</t>
  </si>
  <si>
    <t>Plot No.1,kalaguru Nagar, Amalner</t>
  </si>
  <si>
    <t>Jalgaon</t>
  </si>
  <si>
    <t>SANE GURUJI NUTAN MADHYAMIC VIDYA MANDIR,AMALNER</t>
  </si>
  <si>
    <t>MAHARASHTRA STATE BOARD OF SECONDARY AND HIGHER SECONDARY EDUCATION,PUNE,MAHARASHTRA</t>
  </si>
  <si>
    <t>V.N.P ARMY SCHOOL AND JR. COLLEGE, AMALNER</t>
  </si>
  <si>
    <t>2020-Feb</t>
  </si>
  <si>
    <t>SAVITRIBAI PHULE PUNE UNIVERSITY</t>
  </si>
  <si>
    <t>DR.D.Y.PATIL INSTITUTE OF ENGINEERING AND MANAGEMENT RESEARCH(109),PUNE,MAHARASHTRA</t>
  </si>
  <si>
    <t>Sap ps,primevera p6,power BI,MS Project,Ms office,tableau,autocad,revit.</t>
  </si>
  <si>
    <t>Highbar Technocrat | SAP Project system intern | pune | May 2026 | Jul 2026 | 8 Weeks | Campus Internship
PATHAN ASSOCIATES | AUTOCAD DESIGNER AND SITE COORDINATOR | JALGAON | Jan 2023 | Feb 2023 | 4.4285714285714 Weeks
DR.DYPIEMR AKURDI, PUNE | PROJECT | PUNE | May 2023 | May 2024 | 54.285714285714 Weeks</t>
  </si>
  <si>
    <t>H2550028</t>
  </si>
  <si>
    <t>RAVI</t>
  </si>
  <si>
    <t>KUMAR</t>
  </si>
  <si>
    <t>R J</t>
  </si>
  <si>
    <t>Ravi Kumar R J</t>
  </si>
  <si>
    <t>raviskt2002@gmail.com</t>
  </si>
  <si>
    <t>h2550028@student.nicmar.ac.in</t>
  </si>
  <si>
    <t>20-Jun-2002</t>
  </si>
  <si>
    <t>English, Kannada, Hindi</t>
  </si>
  <si>
    <t>6887 0431 7668</t>
  </si>
  <si>
    <t>JAGADISH KUMAR R R</t>
  </si>
  <si>
    <t>AGRICULTURE</t>
  </si>
  <si>
    <t>MADHU J</t>
  </si>
  <si>
    <t>Sree Siddeshwara Nilaya, Behind Girias Showroom, J.M Palace,Holalkere Road, ChitradurgaÂ 577-501,Â India</t>
  </si>
  <si>
    <t>Chitradurga</t>
  </si>
  <si>
    <t>S.J.M ENGLISH MEDIUM HIGH  SCHOOL</t>
  </si>
  <si>
    <t>KARNATAKA SECONDARY  EDUCATION EXAMINATION  BOARD ( CHITRADURGA / KARNATAKA )</t>
  </si>
  <si>
    <t>DON BOSCO PU COLLEGE</t>
  </si>
  <si>
    <t>KARNATAKA BOARD OF THE PRE UNIVERSITY EDUCATION ( CHITRADURGA / KARNATAKA )</t>
  </si>
  <si>
    <t>VISVESVARAYA TECHNOLOGICAL  UNIVERSITY, BELGAUM</t>
  </si>
  <si>
    <t>S.J.M INSTITUTE OF TECHNOLOGY ( CHITRADURGA / KARNATAKA )</t>
  </si>
  <si>
    <t>AutoCAD,MS Office,MS Project,SketchUP,Revit,3Ds max</t>
  </si>
  <si>
    <t>CADD CENTRE | Project Associate – Civil Engineering | Chitradurga, Karnataka | Sep 2023 | Sep 2023 | 4.1428571428571 Weeks
S.J.M. Institute of Technology, Chitradurga | Project Associate – Civil Engineering | Chitradurga, Karnataka | Dec 2023 | Apr 2024 | 19.571428571429 Weeks</t>
  </si>
  <si>
    <t>Edu CADD
KSCST CERTIFICATE</t>
  </si>
  <si>
    <t>H2550029</t>
  </si>
  <si>
    <t>SARAGADAM</t>
  </si>
  <si>
    <t>SAI PAVAN</t>
  </si>
  <si>
    <t>Saragadam Sai Pavan</t>
  </si>
  <si>
    <t>pavan4856789@gmail.com</t>
  </si>
  <si>
    <t>h2550029@student.nicmar.ac.in</t>
  </si>
  <si>
    <t>07-Jun-2000</t>
  </si>
  <si>
    <t>English , Telugu , Hindi , Kannada</t>
  </si>
  <si>
    <t>Cooking,Reading,Explore new places</t>
  </si>
  <si>
    <t>8121 6570 8861</t>
  </si>
  <si>
    <t>SARAGADAM RAMA KRISHNA</t>
  </si>
  <si>
    <t>VASTU SIDDHANTHI , RMP</t>
  </si>
  <si>
    <t>SARAGADAM SRI VANI</t>
  </si>
  <si>
    <t>15-111/6 , Chekkavaari Veedhi , Chekkanagar Road, Devinagar Payakaraopeta Town</t>
  </si>
  <si>
    <t>Anakapalli</t>
  </si>
  <si>
    <t>PRASANTHI NIKETAN M.V.V.S. MURTHY E.M. SCHOOL</t>
  </si>
  <si>
    <t>BOARD OF SECONDARY EDUCATION ANDHRA PRADESH</t>
  </si>
  <si>
    <t>2015-Mar</t>
  </si>
  <si>
    <t>BOARD OF INTERMEDIATE EDUCATION ANDHRA PRADESH</t>
  </si>
  <si>
    <t>SIDDHARTHA ACADEMY OF HIGHER EDUCATION DEEMED UNIVERSITY, VIJAYAWADA</t>
  </si>
  <si>
    <t>VELAGAPUDI RAMAKRISHNA SIDDHARTHA ENGINEERING COLLEGE, SIDDHARTHA UNIVERSITY ACADEMY OF HIGHER EDUCATION ,VIJAYAWADA, ANDHRA PRADESH</t>
  </si>
  <si>
    <t>AutoCAD,MS Office,MS Project,Primavera,POWER BI,SAP MM Basics,UG NX basics,Corrective &amp; Preventive Actions (CAPA),Regulatory compliance,SIX Sigma Approach,Root Cause Analysis</t>
  </si>
  <si>
    <t>SIDDHARTHA UNIVERSITY (SAHE) | PROJECT LEADER  | VIJAYAWADA | Feb 2021 | Jun 2021 | 21.285714285714 Weeks
AMAZON SELLER SERVICES AND REAL ESTATE    (2018 - TODAY ) | TEAM LEAD  OPERATIONS | VISAKHAPATNAM | Jan 2021 | Jun 2021 | 25.714285714286 Weeks</t>
  </si>
  <si>
    <t>(APSSDC) Creo parametrics, NX 10 and Auto-CAD from Canter CAD
certification in Six Sigma White Belt
POWER BI Visualization by Skill Nation
Supply Chain Foundations, Analytics and Project Management
Certified Logistics &amp; SCM Professional -Vskills institute, Govt india</t>
  </si>
  <si>
    <t>H2550030</t>
  </si>
  <si>
    <t>SARIPELLA</t>
  </si>
  <si>
    <t>RAVI KRISHNA</t>
  </si>
  <si>
    <t>VARMA</t>
  </si>
  <si>
    <t>Saripella Ravi Krishna Varma</t>
  </si>
  <si>
    <t>ravivarmasaripella9@gmail.com</t>
  </si>
  <si>
    <t>h2550030@student.nicmar.ac.in</t>
  </si>
  <si>
    <t>20-Mar-2003</t>
  </si>
  <si>
    <t>ENGLISH,HINDI AND TELUGU</t>
  </si>
  <si>
    <t>playing volleyball and badminton,photography</t>
  </si>
  <si>
    <t>4766 5491 2385</t>
  </si>
  <si>
    <t>SARIPELLA VENKATA SUBBA RAJU</t>
  </si>
  <si>
    <t>SARIPELLA SIRISHA</t>
  </si>
  <si>
    <t>3-171, Chinna Vidhi, Bhatnavilli, Amalapuram Mandalam</t>
  </si>
  <si>
    <t>Konaseema</t>
  </si>
  <si>
    <t>ADITYA ENGLISH MEDIUM HIGH SCHOOL</t>
  </si>
  <si>
    <t>KAMANAGARUVU,ANDRA PRADESH</t>
  </si>
  <si>
    <t>ADITYA JUNIOR COLLEGE</t>
  </si>
  <si>
    <t>2021-Mar</t>
  </si>
  <si>
    <t>VISHNU INSTITUTE OF TECNOLOGY</t>
  </si>
  <si>
    <t>AutoCAD,MS Office,MS Project</t>
  </si>
  <si>
    <t>GOVIN BUILDTECH PRIVATE LIMITED | INTERN | WANGAPALLY, YADGIRI-WARANGAL HIGHWAY | May 2024 | Jul 2024 | 8.7142857142857 Weeks
FLOOD HAZARD ASSESSMENT &amp; RISK MANAGEMENT IN WEST GODAVARI DIS USING GIS | SARIPELLA RAVI KRISHNA VERMA | BHIMAVARAM, WEST GODAVARI | Dec 2024 | Apr 2025 | 16.285714285714 Weeks</t>
  </si>
  <si>
    <t>H2550031</t>
  </si>
  <si>
    <t>SHAIK</t>
  </si>
  <si>
    <t>LAIQ UR</t>
  </si>
  <si>
    <t>REHMAN</t>
  </si>
  <si>
    <t>Shaik Laiq Ur Rehman</t>
  </si>
  <si>
    <t>shaiklaiq20@gmail.com</t>
  </si>
  <si>
    <t>h2550031@student.nicmar.ac.in</t>
  </si>
  <si>
    <t>20-Nov-2002</t>
  </si>
  <si>
    <t>ENGLISH,HINDI</t>
  </si>
  <si>
    <t>3447 3395 2373</t>
  </si>
  <si>
    <t>SHAIK MUKHTAR AHMED</t>
  </si>
  <si>
    <t>LAB TECHNICIAN</t>
  </si>
  <si>
    <t>GOUSIYA BEGUM</t>
  </si>
  <si>
    <t>1-1279/A1, AIWAN E SHAHI ROAD, VIJAYA VIDYALAYA SCHOOL, KALABURAGI,</t>
  </si>
  <si>
    <t>NEW NOBLE BOYS HIGH SCHOOL</t>
  </si>
  <si>
    <t>RAMTEJA CONSTRUCTION PVT.LTD. | SITE EXECUTION AND PLANNING | HYDERABAD | May 2026 | Jul 2026 | 8 Weeks | Campus Internship
POOJYA DODDAPPA APPA COLLEGE OF ENGINEERING | ENVIRONMENTAL ENGGINEERING  | KALABURAGI | Jul 2023 | Aug 2024 | 60.857142857143 Weeks</t>
  </si>
  <si>
    <t>OFFICE AUTOMATION COMPUTER EDUCATION
RIVIT</t>
  </si>
  <si>
    <t>H2550032</t>
  </si>
  <si>
    <t>SHAKSHI</t>
  </si>
  <si>
    <t>GUPTA</t>
  </si>
  <si>
    <t>Shakshi Gupta</t>
  </si>
  <si>
    <t>shakshigupta132@gmail.com</t>
  </si>
  <si>
    <t>h2550032@student.nicmar.ac.in</t>
  </si>
  <si>
    <t>10-Feb-2003</t>
  </si>
  <si>
    <t>Dance,Cooking,Badminton</t>
  </si>
  <si>
    <t>8828 2021 0341</t>
  </si>
  <si>
    <t>BIRENDRA GUPTA</t>
  </si>
  <si>
    <t>BUSINESSMAN</t>
  </si>
  <si>
    <t>KAVITA DEVI</t>
  </si>
  <si>
    <t>Shree Mathura Prasad Jewellers, Kendua Bazar, Post Kusunda, Dhanbad, Jharkhand</t>
  </si>
  <si>
    <t>Dhanbad</t>
  </si>
  <si>
    <t>FLAT201, 3RD FLOOR, ROAD NO 9, DR YSR NILAYAM, PANCHVATI COLONY, MANIKONDA</t>
  </si>
  <si>
    <t>DE NOBILI SCHOOL , C.M.R.I.,DHANBAD</t>
  </si>
  <si>
    <t>INDIAN CERTIFICATE OF SECONDARY EDUCATION</t>
  </si>
  <si>
    <t>2003-Feb</t>
  </si>
  <si>
    <t>R K S VIDYA MANDIR DHANSAR DHANBAD JHARKHAND</t>
  </si>
  <si>
    <t>2019-Jul</t>
  </si>
  <si>
    <t>2021-Sep</t>
  </si>
  <si>
    <t>JADAVPUR UNIVERSITY</t>
  </si>
  <si>
    <t>J. D. BIRLA INSTITUTE KOLKATA , WEST BENGAL</t>
  </si>
  <si>
    <t>AutoCAD,MS Office,MS Project,Primavera,Canva,sketchUp,PowerBI,Tableau</t>
  </si>
  <si>
    <t>SATISH NAIK ASSOCIATES | INTERN INTERIOR DESIGNER | BENGALURU | Nov 2023 | Jan 2024 | 5.4285714285714 Weeks
ANUP OSWAL ARCHITECTS | JUNIOR INTERIOR DESIGNER | PUNE | Jul 2024 | May 2025 | 45.714285714286 Weeks</t>
  </si>
  <si>
    <t>Ethics in Engineering Practice NPTEL
Product x Project Management: The Collaboration Playbook
Design, Technology and Innovation
Certificate of completion by Lomos Archilabs
Talking to AI: Prompt Engineering for Project Managers</t>
  </si>
  <si>
    <t>H2550033</t>
  </si>
  <si>
    <t>SHARATH</t>
  </si>
  <si>
    <t>K</t>
  </si>
  <si>
    <t>Sharath K</t>
  </si>
  <si>
    <t>sharathkandgal@gmail.com</t>
  </si>
  <si>
    <t>h2550033@student.nicmar.ac.in</t>
  </si>
  <si>
    <t>19-Jan-2002</t>
  </si>
  <si>
    <t>English,Kannada,Hindi,</t>
  </si>
  <si>
    <t>4321 5905 9811</t>
  </si>
  <si>
    <t>KANDGAL KARIBASAPPA</t>
  </si>
  <si>
    <t>GOVERNMENT SECTOR</t>
  </si>
  <si>
    <t>B MANJULA</t>
  </si>
  <si>
    <t>C/O Son Of Karibasappa K, 75, Shanthanahalli Raste, Harakabhavi, Vijayanagara, Karnataka_x000D_
583126_x000D_</t>
  </si>
  <si>
    <t>Vijayanagara</t>
  </si>
  <si>
    <t>S J M ENGLISH MEDIUM HIGH SCHOOL</t>
  </si>
  <si>
    <t>KARNATAKA SECONDARY  EDUCATION EXAMINATION BOARD</t>
  </si>
  <si>
    <t>2008-Jun</t>
  </si>
  <si>
    <t>S R S PU COLLEGE</t>
  </si>
  <si>
    <t>KARNATAKA BOARD OF THE PRE-UNIVERSITY EDUCATION</t>
  </si>
  <si>
    <t>VISVESVARAYA TECHNOLOGICAL UNIVERSITY, BELGAUM</t>
  </si>
  <si>
    <t>S.D.M INSTITUTE OF TECHNOLOGY</t>
  </si>
  <si>
    <t>2020-Sep</t>
  </si>
  <si>
    <t>AutoCAD,MS Office,MS Project,Primavera,SketchUp,Power BI Desktop</t>
  </si>
  <si>
    <t>APARAJITHA CIVIL CONSULTANTS LLP | CIVIL ENGINEERING INTERN | MYSORE, KARNATAKA, INDIA  | Aug 2023 | Sep 2023 | 3.7142857142857 Weeks
SDM INSTITUTE OF TECHNOLOGY, UJIRE – DEPARTMENT OF CIVIL ENGINEERING | MEMBER IN PROJECT GROUP | UJIRE, KARNATAKA, INDIA | Dec 2023 | May 2024 | 21.714285714286 Weeks</t>
  </si>
  <si>
    <t>COMPREHENSIVE KNOWLEDGE ON BUILDING PLANNING, DESIGN AND CONSTRUCTION</t>
  </si>
  <si>
    <t>H2550034</t>
  </si>
  <si>
    <t>SIDDIQUI NOOMAN</t>
  </si>
  <si>
    <t>AHMED</t>
  </si>
  <si>
    <t>HAFIZULLAH</t>
  </si>
  <si>
    <t>Siddiqui Nooman Ahmed Hafizullah</t>
  </si>
  <si>
    <t>noomansiddiqui567@gmail.com</t>
  </si>
  <si>
    <t>h2550034@student.nicmar.ac.in</t>
  </si>
  <si>
    <t>20-Oct-2000</t>
  </si>
  <si>
    <t>ENGLISH HINDI MARATHI</t>
  </si>
  <si>
    <t>3182 8583 6971</t>
  </si>
  <si>
    <t>HAFIZULLAH ZAHID HUSSAIN SIDDIQUI</t>
  </si>
  <si>
    <t>MEDICAL OPERATOR</t>
  </si>
  <si>
    <t>HADISUNNISSA HAFIZLLAH SIDDIQUI</t>
  </si>
  <si>
    <t>G 402 UNITY WADALA CO-OPERATIVE HOUSING SOCIETY LLOYDS ESTATE NEAR VIDYALANKAR COLLEGE ANTOPHILL WADALA MUMBAI 400037</t>
  </si>
  <si>
    <t>Mumbai City</t>
  </si>
  <si>
    <t>SITARAM PRAKASH HIGH SCHOOL</t>
  </si>
  <si>
    <t>MAHARASHTRA STATE BOARD OF SECONDARY AND HIGHER SECONDARY EDUCATION, PUNE/MAHARASHTRA</t>
  </si>
  <si>
    <t>THE ANDHRA EDUCATION SOCIETY'S JUNIOR COLLEGE</t>
  </si>
  <si>
    <t>UNIVERSITY OF MUMBAI</t>
  </si>
  <si>
    <t>RIZVI COLLEGE OF ENGINEERING</t>
  </si>
  <si>
    <t>2022-Aug</t>
  </si>
  <si>
    <t>AutoCAD,MS Office,MS Project,Primavera,POWER BI</t>
  </si>
  <si>
    <t>Betterplace Select | PROJECT EXECUTIVE  | MUMBAI | Apr 2024 | Oct 2024 | 0Y 6M | 2.52
LIVSPACE  | OPERATIONS LEAD | MUMBAI | Nov 2024 | Jul 2025 | 0Y 8M | 5.0</t>
  </si>
  <si>
    <t>1 Year 2 Months</t>
  </si>
  <si>
    <t>Highbar Technocrat Limited | SAP Project System Intern | MUMBAI | May 2026 | Jul 2026 | 8 Weeks | Campus Internship</t>
  </si>
  <si>
    <t>Primavera P6</t>
  </si>
  <si>
    <t>H2550035</t>
  </si>
  <si>
    <t>SIDDARTHA SHREYAS</t>
  </si>
  <si>
    <t>NETHA</t>
  </si>
  <si>
    <t>SIRIMILLA</t>
  </si>
  <si>
    <t>Siddartha Shreyas Netha Sirimilla</t>
  </si>
  <si>
    <t>siddarthashreyas0001@gmail.com</t>
  </si>
  <si>
    <t>h2550035@student.nicmar.ac.in</t>
  </si>
  <si>
    <t>26-Apr-2002</t>
  </si>
  <si>
    <t>learning new software,play football,cooking</t>
  </si>
  <si>
    <t>7807 9233 5661</t>
  </si>
  <si>
    <t>SIRIMILLA SHIVA KUMAR</t>
  </si>
  <si>
    <t>SIRIMILLA JYOTHI</t>
  </si>
  <si>
    <t>1-9-23/1, Temple Alwal, Secundrabad</t>
  </si>
  <si>
    <t>1-7-100/155/1, ALWAL, REDDY ENCLAVE, ROAD NO. 4, OPPOSITE BOBBILLI NEST</t>
  </si>
  <si>
    <t>KRISHNAVENI TALENT HIGH SCHOOL</t>
  </si>
  <si>
    <t>BOARD OF SECONDARY EDUCATION / TELANGANA</t>
  </si>
  <si>
    <t>DIPLOMA IN CIVIL ENGINEERING</t>
  </si>
  <si>
    <t>VNR VIGNANA JYOTHI INSTITUTE OF ENGINEERING AND TECHNOLOGY / TELANGANA</t>
  </si>
  <si>
    <t>2020-Oct</t>
  </si>
  <si>
    <t>ST.MARTIN'S ENGINEERING COLLEGE / TELANGANA</t>
  </si>
  <si>
    <t>2023-Aug</t>
  </si>
  <si>
    <t>AutoCAD,MS Office,StaadPro</t>
  </si>
  <si>
    <t>St.Martin's Engineering College | Student | Kompally | Jun 2022 | Dec 2022 | 29.428571428571 Weeks
ST.MARTIN'S ENGINEERING COLLEGE | STUDENT | KOMPALLY | Jan 2023 | Jun 2023 | 22.428571428571 Weeks</t>
  </si>
  <si>
    <t>Quantity Surveying With Rate Analysis
Autodesk 3ds Max
AutoCAD-2D
Digital Forensics</t>
  </si>
  <si>
    <t>H2550036</t>
  </si>
  <si>
    <t>SHIVANI</t>
  </si>
  <si>
    <t>SAHEBRAO</t>
  </si>
  <si>
    <t>SOMKUWAR</t>
  </si>
  <si>
    <t>Shivani Sahebrao Somkuwar</t>
  </si>
  <si>
    <t>shivanisomkuwar123@gmail.com</t>
  </si>
  <si>
    <t>h2550036@student.nicmar.ac.in</t>
  </si>
  <si>
    <t>16-Mar-1997</t>
  </si>
  <si>
    <t>ENGLISH , HINDI , MARATHI</t>
  </si>
  <si>
    <t>6704 7854 2659</t>
  </si>
  <si>
    <t>NGO , FARMER</t>
  </si>
  <si>
    <t>VARSHA</t>
  </si>
  <si>
    <t>37 , Gajanan Nagar Umred Road , Dighori Nagpur</t>
  </si>
  <si>
    <t>Nagpur</t>
  </si>
  <si>
    <t>PANDIT NEHRU CONVENT AND HIGH SCHOOL , ISHWAR NAGAR NEW NANADANVAN ,NAGPUR</t>
  </si>
  <si>
    <t>MAHARASHTRA STATE BOARD OF SECONDARY AND HIGHER SECONDARY EDUCATION , NAGPUR , MAHARASHTRA</t>
  </si>
  <si>
    <t>2013-Mar</t>
  </si>
  <si>
    <t>HINDU GIRLS MAHAL , (DADIBAI DESHMUKH HINDU MULINCHI SHALA) , NAGPUR</t>
  </si>
  <si>
    <t>2016-Feb</t>
  </si>
  <si>
    <t>RASHTRASANT TUKADOJI MAHARAJ NAGPUR UNIVERSITY  (RTMNU)</t>
  </si>
  <si>
    <t>PRIYADARSHINI BHAGWATI COLLEGE OF ENGINEERING ,NAGPUR, MAHARASHTRA</t>
  </si>
  <si>
    <t>2016-Aug</t>
  </si>
  <si>
    <t>AutoCAD,MS Office,Revit Architecture (BIM) [Autodesk 2023 with 100 % marks from IFS Academy],Autocad 2D &amp; 3D [Autodesk 2019 with 100 % marks from Disha Computer Institution],Structure Design &amp; Analysis using STAAD.Pro CONNECT Edition EN|EN [Bentley 2023 w</t>
  </si>
  <si>
    <t>Shapoorji Pallonji &amp; Co. Ltd. | Project Management | pune | May 2026 | Jul 2026 | 10.571428571429 Weeks | Campus Internship
Constrologix Engg.&amp; Research Services Pvt.Ltd. | QA/ Review Executive | pune | Jun 2022 | Aug 2022 | 12.857142857143 Weeks
PM AKHANDE INFRATECH PVT.LTD | Billing Engineer  / Autocad Engneer | Nagpur | Oct 2022 | Nov 2023 | 60.714285714286 Weeks
INDUSTRIAL  CASE STUDIES IN NDT  - NON DESTRUCTIVE TESTING AND EVALUATION | CIVIL ENGINEER | NAGPUR | Oct 2019 | Apr 2020 | 26.142857142857 Weeks</t>
  </si>
  <si>
    <t>Autodesk 3Ds max [Autodesk 2019 with 100% marks from Disha Computer Institution]
Building Estimation &amp; Costing [IFS Academy 2024]
ETABS [IFS Academy 2024]
Structural Design &amp; Analysis using STAAD.Pro CONNECT Edition EN|EN [Bentley 2023 with 100% marks from IFS Academy ]
Revit Architecture(BIM) [Autodesk 2023 with 100% marks from IFS Academy
AutoCAD 2D &amp; 3D [Autodesk 2019 with 100% marks from Disha Computer Institution]</t>
  </si>
  <si>
    <t>H2550037</t>
  </si>
  <si>
    <t>SREE CHARAN</t>
  </si>
  <si>
    <t>KANNAM</t>
  </si>
  <si>
    <t>Sree Charan Kannam</t>
  </si>
  <si>
    <t>sreecharankannam87@gmail.com</t>
  </si>
  <si>
    <t>h2550037@student.nicmar.ac.in</t>
  </si>
  <si>
    <t>04-Dec-2003</t>
  </si>
  <si>
    <t>5200 5681 0421</t>
  </si>
  <si>
    <t>RAJESH KANNAM</t>
  </si>
  <si>
    <t>PROFESSIONAL</t>
  </si>
  <si>
    <t>KAVITHA KANNAM</t>
  </si>
  <si>
    <t>Flat No 1221, Tower-1, Marina Skies, Hariram Hills, Green Hills Road, Opposite IDL, Moosapet, Medchal-malkajgiri, Telangana, 500018</t>
  </si>
  <si>
    <t>ST. ANDREWS HIGH SCHOOL</t>
  </si>
  <si>
    <t>CENTRAL BOARD OF SECONDARY EDUCATION - TELANGANA</t>
  </si>
  <si>
    <t>TELANGANA STATE BOARD OF INTERMEDIATE EDUATION - TELANGANA</t>
  </si>
  <si>
    <t>GOKARAJU RANGARAJU INSTITUTE OF ENGINEERING AND TECHNOLOGY - TELANGANA</t>
  </si>
  <si>
    <t>AutoCAD,MS Office,Revit,QGIS,SketchUp</t>
  </si>
  <si>
    <t>My Home Construction Pvt. Ltd. | Intern | Kokapet | May 2024 | Jun 2024 | 4.7142857142857 Weeks
GOKARAJU RANGARAJU INSTITUTE OF ENGINEERING AND TECHNOLOGY | FINAL YEAR STUDENT | BACHUPALLY | Dec 2024 | May 2025 | 20.714285714286 Weeks</t>
  </si>
  <si>
    <t>Plastic Waste Management
Project Planning &amp; Control</t>
  </si>
  <si>
    <t>H2550038</t>
  </si>
  <si>
    <t>SUBHAM</t>
  </si>
  <si>
    <t>PORICHHA</t>
  </si>
  <si>
    <t>Subham Porichha</t>
  </si>
  <si>
    <t>porichamamali@gmail.com</t>
  </si>
  <si>
    <t>h2550038@student.nicmar.ac.in</t>
  </si>
  <si>
    <t>04-May-2003</t>
  </si>
  <si>
    <t>English, Hindi, Odia, Telugu</t>
  </si>
  <si>
    <t>9469 4463 3145</t>
  </si>
  <si>
    <t>LOKANATH PORICHHA</t>
  </si>
  <si>
    <t>GOVERNMENT</t>
  </si>
  <si>
    <t>URMILA PORICHHA</t>
  </si>
  <si>
    <t>B.c Road, Jaykaypur, Rayagada</t>
  </si>
  <si>
    <t>Rayagada</t>
  </si>
  <si>
    <t>Odisha</t>
  </si>
  <si>
    <t>LAKSHMIPAT SINGHANIA PUBLIC SCHOOL</t>
  </si>
  <si>
    <t>CENTRAL BOARD OF SECONDARY EDUCATION ,ODISHA</t>
  </si>
  <si>
    <t>2014-Apr</t>
  </si>
  <si>
    <t>NARYANA HIGH SCHOOL</t>
  </si>
  <si>
    <t>CENTRAL BOARD OF SECONDARY EDUCATION,ANDHRA PRADESH</t>
  </si>
  <si>
    <t>GIET UNIVERSITY</t>
  </si>
  <si>
    <t>GANDHI INSTITUTE OF ENGINEERING AND TECHNOLOGY GUNUPUR</t>
  </si>
  <si>
    <t>AutoCAD,STAAD.pro</t>
  </si>
  <si>
    <t>R&amp;B | Apprentices | RAYAGADA | Jun 2023 | Jul 2023 | 8.4285714285714 Weeks</t>
  </si>
  <si>
    <t>CTTC</t>
  </si>
  <si>
    <t>H2550039</t>
  </si>
  <si>
    <t>SWATANTRA</t>
  </si>
  <si>
    <t>BOSE</t>
  </si>
  <si>
    <t>Swatantra Bose</t>
  </si>
  <si>
    <t>ar.swatantrabose@gmail.com</t>
  </si>
  <si>
    <t>h2550039@student.nicmar.ac.in</t>
  </si>
  <si>
    <t>18-Feb-1999</t>
  </si>
  <si>
    <t>ENGLISH,HINDI &amp; BENGALI</t>
  </si>
  <si>
    <t>6413 0407 7392</t>
  </si>
  <si>
    <t>SUJIT KUMAR BOSE</t>
  </si>
  <si>
    <t>MCM - GOVERNMENT SERVANT</t>
  </si>
  <si>
    <t>SAMPA BOSE</t>
  </si>
  <si>
    <t>H.NO. 40, PALAK VIHAR, 2ND LANE, MAHARAJPUR, JABALPUR,482004</t>
  </si>
  <si>
    <t>Jabalpur</t>
  </si>
  <si>
    <t>Madhya Pradesh</t>
  </si>
  <si>
    <t>KENDRIYA VIDYALAYA VEHICLE FACTORY JABALPUR</t>
  </si>
  <si>
    <t>CBSE - JABALPUR/ MADHYA PRADESH</t>
  </si>
  <si>
    <t>KENDRIYA VIDYALAYA NO. 2 GCF JABALPUR</t>
  </si>
  <si>
    <t>RAJIV GANDHI PROUDYOGIKI VISHWAVIDYALAYA, BHOPAL</t>
  </si>
  <si>
    <t>HITKARINI COLEEGE OF ARCHITECTURE AND TOWN PLANNING JABALPUR</t>
  </si>
  <si>
    <t>2017-Aug</t>
  </si>
  <si>
    <t>2022-Jun</t>
  </si>
  <si>
    <t>AutoCAD,MS Office,MS Project,Primavera,Revit,SketchUp,Enscape,Lumion,Velux,Thea,3D Max,Adobe photoshop,Adobe Lightroom,Canva</t>
  </si>
  <si>
    <t>UNFOLDING THE ISSUES OF PUBLIC TOLIET IN TRANSFORMING URBAN SCENARIO | Student | Jabalpur | Jun 2020 | Dec 2020 | 28.571428571429 Weeks
S.S. Associates | Intern - Architecture | Bhopal | Aug 2021 | Dec 2021 | 21.285714285714 Weeks
Manasaram Architects | Intern - Architecture | Bangalore | Jan 2022 | May 2022 | 17.571428571429 Weeks</t>
  </si>
  <si>
    <t>Work Smarter with Microsoft Excel
The PL-900 Practice Exam</t>
  </si>
  <si>
    <t>H2550040</t>
  </si>
  <si>
    <t>VISHWA</t>
  </si>
  <si>
    <t>PADSHETTY</t>
  </si>
  <si>
    <t>Vishwa Padshetty</t>
  </si>
  <si>
    <t>padshettyvishwa@gmail.com</t>
  </si>
  <si>
    <t>h2550040@student.nicmar.ac.in</t>
  </si>
  <si>
    <t>01-May-2001</t>
  </si>
  <si>
    <t>English, Hindi, Kannada, Telugu</t>
  </si>
  <si>
    <t>Reading books on self growth and management,Watching movies and documentaries (for creativity and new perspective),Playing badminton &amp; fitness activities,Travelling and exploring new places</t>
  </si>
  <si>
    <t>2310 9449 2236</t>
  </si>
  <si>
    <t>SIDRAMAPPA PADSHETTY</t>
  </si>
  <si>
    <t>VIMALA PADSHETTY</t>
  </si>
  <si>
    <t>H.NO.1/4 AT POST AINAPUR TQ. CHINCHOLI DIST KALABURAGI</t>
  </si>
  <si>
    <t>H.NO. 2-909/49/196, BEHIND NANDI_x000D_
 BASAWESHWAR TEMPLE, GDA 3RD BLOCK,_x000D_
 VEERENDRA PATIL COLONY, SEDAM ROAD,_x000D_
 KALABURAGI.</t>
  </si>
  <si>
    <t>CHANDRAKANT PATIL PUBLIC ENGLISH MEDIUM HIGH SCHOOL</t>
  </si>
  <si>
    <t>KARNATAKA SECONDARY  EDUCATION EXAMINATION  BOARD, KALABURAGI (GULBARGA), KARNATAKA</t>
  </si>
  <si>
    <t>DODDAPPA APPA BOYS PU  COLLEGE</t>
  </si>
  <si>
    <t>GOVERNMENT OF KARNATAKA DEPARTMENT OF PRE UNIVERSITY EDUCATION, KALABURAGI (GULBARGA), KARNATAKA</t>
  </si>
  <si>
    <t>VISVESVARAYA TECHNOLOGICAL  UNIVERSITY, BELGAVI, KARNATAKA</t>
  </si>
  <si>
    <t>POOJYA DODDAPPA APPA  COLLEGE OF ENGINEERING, KALABURAGI (GULBARGA), KARNATAKA</t>
  </si>
  <si>
    <t>2018-Sep</t>
  </si>
  <si>
    <t>AutoCAD,MS Office,MS Project,Primavera,SketchUp,Revit,Enscape,Photoshop,STAADPro</t>
  </si>
  <si>
    <t>MAHALAXMI BUILDERS AND DEVELOPERS | INTERN | KALABURAGI, KARNATAKA | Oct 2021 | Dec 2021 | 8.7142857142857 Weeks
SHAHNA ARCHITECTS | DESIGN ENGINEER | KALABURAGI, KARNATAKA | Jan 2025 | Jul 2025 | 26.714285714286 Weeks</t>
  </si>
  <si>
    <t>H2550041</t>
  </si>
  <si>
    <t>VISWANATHAM</t>
  </si>
  <si>
    <t>JNANA</t>
  </si>
  <si>
    <t>LEKHA</t>
  </si>
  <si>
    <t>Viswanatham Jnana Lekha</t>
  </si>
  <si>
    <t>jnanalekha123@gmail.com</t>
  </si>
  <si>
    <t>h2550041@student.nicmar.ac.in</t>
  </si>
  <si>
    <t>10-Feb-2002</t>
  </si>
  <si>
    <t>ENGLISH , TELUGU , HINDI</t>
  </si>
  <si>
    <t>DANCE,SKETCHING,ART AND CRAFT</t>
  </si>
  <si>
    <t>9838 1072 9862</t>
  </si>
  <si>
    <t>VISWANATHAM SURESH</t>
  </si>
  <si>
    <t>VISWANATHAM VIJAYA LAKSHMI</t>
  </si>
  <si>
    <t>TEACHER</t>
  </si>
  <si>
    <t>FLAT NO :405 , MAHALAKSHMI ENCLAVE , NIZAMPET VILLAGE , HYDERABAD , 500090</t>
  </si>
  <si>
    <t>ST MARYS HIGH SCHOOL</t>
  </si>
  <si>
    <t>BOARD OF SECONDARY EDUCATION , TELANGANA STATE</t>
  </si>
  <si>
    <t>SRIGAYATHRI JUNIOR COLLEGE</t>
  </si>
  <si>
    <t>TELANGANA STATE BOARD OF INTERMEDIATE EDUCATION , HYDERABAD</t>
  </si>
  <si>
    <t>JNAFAU</t>
  </si>
  <si>
    <t>AURORAS DESIGN ACADEMY  , HYDERABAD</t>
  </si>
  <si>
    <t>AutoCAD,MS Office,MS Project,Primavera,Revit,Power BI,Sketchup</t>
  </si>
  <si>
    <t>AURORA'S DESIGN ACADEMY | Architectural Thesis | hyderabad | Jan 2024 | Jun 2024 | 25.285714285714 Weeks
STUDIO EFFICACY | Junior Architect | MIYAPUR | Feb 2024 | Feb 2025 | 53.142857142857 Weeks
STUDIO EFFICACY | Intern , Planning , Designing | MIYAPUR | Aug 2023 | Feb 2024 | 27.428571428571 Weeks</t>
  </si>
  <si>
    <t>H2550042</t>
  </si>
  <si>
    <t>GONUGUNTA</t>
  </si>
  <si>
    <t>SASIDHAR</t>
  </si>
  <si>
    <t>Gonugunta Sasidhar</t>
  </si>
  <si>
    <t>sasichowdary44@gmail.com</t>
  </si>
  <si>
    <t>h2550042@student.nicmar.ac.in</t>
  </si>
  <si>
    <t>09-Jan-2001</t>
  </si>
  <si>
    <t>English,Hindi,Telugu</t>
  </si>
  <si>
    <t>9080 9797 0343</t>
  </si>
  <si>
    <t>GONUGUNTA PRASAD</t>
  </si>
  <si>
    <t>GONUGUNTA PRABHAVATHI</t>
  </si>
  <si>
    <t>Ulavapalli, Chejerla Mandal, Nellore District-524341</t>
  </si>
  <si>
    <t>Z P P HIGH SCOOL</t>
  </si>
  <si>
    <t>BOARD OF SECONDARY EDUCATION ANDHRAPRADHESH,INDIA</t>
  </si>
  <si>
    <t>BOARD OF INTERMEDIATE EDUCATION  ANDHRAPRADESH,INDIA</t>
  </si>
  <si>
    <t>NBKR INSTITUTE OF SCIENCE AND TECHNOLOGY VIDYANAGAR/ANDHRAPRADESH</t>
  </si>
  <si>
    <t>ANALYSIS AND DESIGN OF EARTHQUAKE RESISTANT BUILDING | B.Tech Final Year Project | Vidyanagar,Andhrapradesh | Feb 2024 | May 2024 | 15 Weeks
SKILLDZIRE (In collaboration with APSCHE, Approved by AICTE) | Intern - Design of Building using ETABS | Online Mode | Feb 2024 | Apr 2024 | 10.142857142857 Weeks
CREATIVE TECHNO INFRA SOLUTIONS PVT LTD | Site Execution | Hyderabad | Aug 2023 | Sep 2023 | 5.8571428571429 Weeks</t>
  </si>
  <si>
    <t>Finishing School Training Programme</t>
  </si>
  <si>
    <t>No Uploaded</t>
  </si>
  <si>
    <t>H2550043</t>
  </si>
  <si>
    <t>PRAVIN</t>
  </si>
  <si>
    <t>J</t>
  </si>
  <si>
    <t>Pravin J</t>
  </si>
  <si>
    <t>pravinj.2001@gmail.com</t>
  </si>
  <si>
    <t>h2550043@student.nicmar.ac.in</t>
  </si>
  <si>
    <t>26-Jul-2001</t>
  </si>
  <si>
    <t>English, Hindi, Kannada, Telugu, Tamil</t>
  </si>
  <si>
    <t>3018 3744 4229</t>
  </si>
  <si>
    <t>JAGADEESHAPPA S</t>
  </si>
  <si>
    <t>RETIRED BANK MANAGER</t>
  </si>
  <si>
    <t>REKHA</t>
  </si>
  <si>
    <t>4060/24, 8th Cross, BIET Road, Siddaveerappa Badavane, Davanagere, Karnataka, 577004.</t>
  </si>
  <si>
    <t>Davanagere</t>
  </si>
  <si>
    <t>06418-SMT PS SHIVASHANKARAPPA E M RES SCH DAVANGEREÂ KK.</t>
  </si>
  <si>
    <t>CENTRAL BOARD OF SECONDARY EDUCATION. DAVANAGERE , KARNATAKA.</t>
  </si>
  <si>
    <t>2005-Jun</t>
  </si>
  <si>
    <t>SHARADAVIDYANIKETAN PUCOL, DEVINAGAR TALAPADY,Â MANGALORE.</t>
  </si>
  <si>
    <t>DEPARTMENT OF PRE-UNIVERSITY EDUCATION. MANGALORE, KARNATAKA.</t>
  </si>
  <si>
    <t>REVA UNIVERSITY.</t>
  </si>
  <si>
    <t>REVA UNIVERSITY, BENGALURU, KARNATAKA.</t>
  </si>
  <si>
    <t>2023-Sep</t>
  </si>
  <si>
    <t>AutoCAD,MS Office,MS EXCEL,MS WORD,SKETCHUP,REVIT ARCHITECTURE</t>
  </si>
  <si>
    <t>GINA ENGINEERING COMPANY PRIVATE LIMITED | I WAS A JUNIOR SITE ENGINEER . | TEXTILE PARK SHIGGAVI HAVERI , KARANATAKA 581202 | Mar 2023 | May 2023 | 10.428571428571 Weeks</t>
  </si>
  <si>
    <t>Autocad, SKETCHUP, Revit Architecture , Basics VRAY</t>
  </si>
  <si>
    <t>H2550044</t>
  </si>
  <si>
    <t>SIRINGI</t>
  </si>
  <si>
    <t>HARSHASREE</t>
  </si>
  <si>
    <t>Siringi Sree Harshasree</t>
  </si>
  <si>
    <t>sreeharsha60012@gmail.com</t>
  </si>
  <si>
    <t>h2550044@student.nicmar.ac.in</t>
  </si>
  <si>
    <t>18-Jul-2003</t>
  </si>
  <si>
    <t>ENGLISH,TELUGU,HINDI</t>
  </si>
  <si>
    <t>4969 0182 5939</t>
  </si>
  <si>
    <t>DR.S.SREENIVASA RAO</t>
  </si>
  <si>
    <t>RETIRED PROFESSOR</t>
  </si>
  <si>
    <t>DR.M.MEENA KUMARI</t>
  </si>
  <si>
    <t>PROFESSOR</t>
  </si>
  <si>
    <t>CHINTHALAVALASA,VIZIANAGARAM,ANDHRA PRADESH, 535005</t>
  </si>
  <si>
    <t>SRI CHAITANYA ENGLISH MEDIUM SCHOOL</t>
  </si>
  <si>
    <t>VIZIANAGARAM / ANDHRA PRADESH</t>
  </si>
  <si>
    <t>SRI CHAITANYA</t>
  </si>
  <si>
    <t>VISHAKAPATNAM / ANDHRA PRADESH</t>
  </si>
  <si>
    <t>J.N.T.U UNIVERSITY KAKINADA</t>
  </si>
  <si>
    <t>GAYATRI VIDYA PARISHAD COLLEGE OF ENGINEERING / ANDRA PRADEHS</t>
  </si>
  <si>
    <t>GREATER VISAKHAPATNAM MUNICIPAL CORPORATION (GVMC) | STUDENT  | VISAKHAPATNAM | Aug 2022 | Aug 2022 | 1.5714285714286 Weeks
visakhapatnam port authority | STUDENT  | visakhapatnam port | Jun 2023 | Jul 2023 | 4.4285714285714 Weeks
GAYATRI VIDYAPARISHAD COLLEGE OF ENGINEERING ("2-D FLOOD MODELLING OF SARADA RIVER BASIN  USING HEC-RAS") | TEAM MEMBER | MADHURAWADA,VISHAKAPATNAM ,530048 | Jan 2024 | May 2024 | 16.142857142857 Weeks</t>
  </si>
  <si>
    <t>H2550045</t>
  </si>
  <si>
    <t>NALLA</t>
  </si>
  <si>
    <t>SSREYAN</t>
  </si>
  <si>
    <t>Nalla Ssreyan</t>
  </si>
  <si>
    <t>ssreyannalla@gmail.com</t>
  </si>
  <si>
    <t>h2550045@student.nicmar.ac.in</t>
  </si>
  <si>
    <t>01-Jul-2001</t>
  </si>
  <si>
    <t>TELUGU,HINDI,ENGLISH</t>
  </si>
  <si>
    <t>HISTORY OF ARCHITECTURE &amp; ENGINEERING.,SUSTAINABLE CONSTRUCTION PRACTICES,HIKING &amp; TREKKING</t>
  </si>
  <si>
    <t>5090 6586 2704</t>
  </si>
  <si>
    <t>NALLA VENKATESWARA RAO</t>
  </si>
  <si>
    <t>CONSTRUCTION</t>
  </si>
  <si>
    <t>NALLA VIJAYA LAKSHMI</t>
  </si>
  <si>
    <t>HOUSE-WIFE</t>
  </si>
  <si>
    <t>PNO:387,FLAT NO:102,MECQUERY SLIVER SPRINGS APMT,DEFENCE CLY,SAINIKPURI,MEDCHAL</t>
  </si>
  <si>
    <t>KAKATIYA HIGH SCHOOL</t>
  </si>
  <si>
    <t>TOPPERS JUNIOR COLLEGE</t>
  </si>
  <si>
    <t>CMR COLLEGE OF ENGINEERING AND TECHNOLOGY TELANGANA</t>
  </si>
  <si>
    <t>AutoCAD,MS Office,revit,etabs</t>
  </si>
  <si>
    <t>369 design and build | drafting technician  | chakripuram,hyderabad. | Jul 2023 | Dec 2023 | 26.142857142857 Weeks</t>
  </si>
  <si>
    <t>H2550046</t>
  </si>
  <si>
    <t>KANNA</t>
  </si>
  <si>
    <t>SAI</t>
  </si>
  <si>
    <t>KRISHNA</t>
  </si>
  <si>
    <t>Kanna Sai Krishna</t>
  </si>
  <si>
    <t>kannasaikrishna03@gmail.com</t>
  </si>
  <si>
    <t>h2550046@student.nicmar.ac.in</t>
  </si>
  <si>
    <t>06-Nov-2001</t>
  </si>
  <si>
    <t>ENGLISH,HINDI,TELUGU</t>
  </si>
  <si>
    <t>4661 9706 6601</t>
  </si>
  <si>
    <t>KANNA SRIMANNARAYANA</t>
  </si>
  <si>
    <t>SHOPKEEPER</t>
  </si>
  <si>
    <t>KANNA KAVITHA</t>
  </si>
  <si>
    <t>4-2, CHELPUR, GHANPUR, JAYASHANKAR BHUPALPALLY</t>
  </si>
  <si>
    <t>Jayashankar</t>
  </si>
  <si>
    <t>MONTESSORI HIGH SCHOOL</t>
  </si>
  <si>
    <t>TELANGANA STATE BOARD OF SECONDARY EDUCATION</t>
  </si>
  <si>
    <t>SR JUNIOR COLLEGE</t>
  </si>
  <si>
    <t>ANURAG UNIVERSITY</t>
  </si>
  <si>
    <t>ANURAG UNIVERSITY, HYDERABAD</t>
  </si>
  <si>
    <t>A STUDY ON TERNARY BLENDED LIME POZZOLONA BASED MORTARS | BTECH MAJOR PROJECT | ANURAG UNIVERSITY, HYDERABAD | Dec 2023 | Apr 2024 | 19.428571428571 Weeks
TS GENCO | INTERN | CHELPUR, BHUPALPALLY | May 2023 | Jun 2023 | 2.1428571428571 Weeks</t>
  </si>
  <si>
    <t>TRAINING COURSE OF MATLAB</t>
  </si>
  <si>
    <t>H2550047</t>
  </si>
  <si>
    <t>VEMULA</t>
  </si>
  <si>
    <t>VIVEK</t>
  </si>
  <si>
    <t>Vemula Vivek</t>
  </si>
  <si>
    <t>vemulaa.062@gmail.com</t>
  </si>
  <si>
    <t>h2550047@student.nicmar.ac.in</t>
  </si>
  <si>
    <t>10-May-2002</t>
  </si>
  <si>
    <t>4265 0845 1096</t>
  </si>
  <si>
    <t>VEMULA LAXMAIAH</t>
  </si>
  <si>
    <t>SINGARENI EMPLOYEE</t>
  </si>
  <si>
    <t>VEMULA UMA MAHESWARI</t>
  </si>
  <si>
    <t>T2 915, T2 QUARTERS, KRISHNA COLONY , JAYASHANKAR BHUPALPALLY.</t>
  </si>
  <si>
    <t>TELANGANA STATE BOARD OF SECONDARY EDUCATION , MANCHERIAL.</t>
  </si>
  <si>
    <t>DIPOLMA IN CIVIL ENGINEERING</t>
  </si>
  <si>
    <t>SINGARENI COLLIERIES POLYTECHNIC</t>
  </si>
  <si>
    <t>2021-Apr</t>
  </si>
  <si>
    <t>ANURAG UNIVERSITY , HYDERABAD</t>
  </si>
  <si>
    <t>AutoCAD,MS Office,MS Project,Primavera</t>
  </si>
  <si>
    <t>PORTABLE WATER PURIFIER | BTECH MAJOR PROJECT | HYDERABAD | Feb 2024 | May 2024 | 16.428571428571 Weeks
IRRIGATION &amp; CAD DEPARTMENT | INTERN | CHENNUR | May 2023 | Jun 2023 | 3.7142857142857 Weeks
SINGARENI COLLIERIES COMPANY LTD | INDUSTRIAL TRAINING | BHUPALPALLY | May 2020 | Oct 2020 | 22.714285714286 Weeks</t>
  </si>
  <si>
    <t>MATLAB</t>
  </si>
  <si>
    <t>H2550048</t>
  </si>
  <si>
    <t>AKANKSHA</t>
  </si>
  <si>
    <t>AGARWAL</t>
  </si>
  <si>
    <t>Akanksha Agarwal</t>
  </si>
  <si>
    <t>akankshaagarwal439@gmail.com</t>
  </si>
  <si>
    <t>h2550048@student.nicmar.ac.in</t>
  </si>
  <si>
    <t>26-Oct-1997</t>
  </si>
  <si>
    <t>English, Hindi, Spanish</t>
  </si>
  <si>
    <t>7907 6282 6550</t>
  </si>
  <si>
    <t>ANIRUDH AGARWAL</t>
  </si>
  <si>
    <t>RETIRED</t>
  </si>
  <si>
    <t>SHEELA AGARWAL</t>
  </si>
  <si>
    <t>C -104 Ekta Nagar Bareilly</t>
  </si>
  <si>
    <t>Bareilly</t>
  </si>
  <si>
    <t>Uttar Pradesh</t>
  </si>
  <si>
    <t>DELHI PUBLIC SCHOOL</t>
  </si>
  <si>
    <t>CBSE BAREILLY</t>
  </si>
  <si>
    <t>2012-May</t>
  </si>
  <si>
    <t>2013-May</t>
  </si>
  <si>
    <t>CAMBRIDGE CONVENT SENIOR SECONDARY SCHOOL</t>
  </si>
  <si>
    <t>CBSE, SHAJHANPUR</t>
  </si>
  <si>
    <t>APEEJAY STYA UNIVERSITY</t>
  </si>
  <si>
    <t>APEEJAY STYA UNIVERSITY, GURUGRAM</t>
  </si>
  <si>
    <t>AutoCAD,MS Office,MS Project,Primavera,Photoshop,Site Visits,BOQ,Space Planning,Organizational Skill,Sketchup,Communication</t>
  </si>
  <si>
    <t>RSP Build | Intern | Gurugram | Jan 2020 | Sep 2020 | 35.857142857143 Weeks
D'Art Pvt. Ltd. | Intern - Ideation | Faridabad | Oct 2020 | Dec 2020 | 10.857142857143 Weeks</t>
  </si>
  <si>
    <t>Certificate in Architectural design
Indian Institute of Management Lucknow, Management Development Programme</t>
  </si>
  <si>
    <t>H2550049</t>
  </si>
  <si>
    <t>REDDAPPA</t>
  </si>
  <si>
    <t>N</t>
  </si>
  <si>
    <t>Reddappa N</t>
  </si>
  <si>
    <t>reddycivil7788@gmail.com</t>
  </si>
  <si>
    <t>h2550049@student.nicmar.ac.in</t>
  </si>
  <si>
    <t>17-Sep-2002</t>
  </si>
  <si>
    <t>ENGLISH, KANNADA, TELEGU , HINDI</t>
  </si>
  <si>
    <t>3000 2920 7357</t>
  </si>
  <si>
    <t>NAGARAJA K.V</t>
  </si>
  <si>
    <t>RETIRED GOVT OFFICE</t>
  </si>
  <si>
    <t>MUNIRATHNAMMA T.M</t>
  </si>
  <si>
    <t>Cheemasandra Bangalore North Karnataka</t>
  </si>
  <si>
    <t>Bangalore Urban</t>
  </si>
  <si>
    <t>NEW BALDWIN INTERNATIONAL SCHOOL</t>
  </si>
  <si>
    <t>KARNATAKA SECONDARY EDUCATION EXAMINATION BOARD</t>
  </si>
  <si>
    <t>2010-Jan</t>
  </si>
  <si>
    <t>CIVIL</t>
  </si>
  <si>
    <t>S.J.E.S POLYTECHNIC MEDAHALLI OLD MADRAS ROADS BANGALORE</t>
  </si>
  <si>
    <t>2022-May</t>
  </si>
  <si>
    <t>VISVESVARAYA TECHNOLOGICAL UNIVERSITY BELAGAVI</t>
  </si>
  <si>
    <t>SIR M VISVESVARAYA INSTITUTE OF TECHNOLOGY / KRISHNADEVARAYANAGAR AIRPORT ROADS BANGALORE</t>
  </si>
  <si>
    <t>2022-Jan</t>
  </si>
  <si>
    <t>AutoCAD,MS Project</t>
  </si>
  <si>
    <t>EXPERIMENTAL INVESTIGATION ON SUSTAINABLE CONCRETE | PROJECT  | BANGALORE | Oct 2024 | Dec 2025 | 62 Weeks
SATTVA SONGBIRD | SITE ENGNINEER | BANGALORE | Feb 2025 | May 2025 | 12.428571428571 Weeks</t>
  </si>
  <si>
    <t>OFFLINE WORKSHOP ON MICROSOFT PROJECT
PERSONALITY DEVELOPMENT SKILL</t>
  </si>
  <si>
    <t>H2550050</t>
  </si>
  <si>
    <t>GOPURAVAINA</t>
  </si>
  <si>
    <t>NITHIN</t>
  </si>
  <si>
    <t>Gopuravaina Sai Nithin</t>
  </si>
  <si>
    <t>gopuravainanithin@gmail.com</t>
  </si>
  <si>
    <t>h2550050@student.nicmar.ac.in</t>
  </si>
  <si>
    <t>06-Feb-2003</t>
  </si>
  <si>
    <t>English, Telugu,Hindi</t>
  </si>
  <si>
    <t>2290 5937 7200</t>
  </si>
  <si>
    <t>GOPURAVAINA MAHENDER</t>
  </si>
  <si>
    <t>GOPURAVAINA SANTOSHI</t>
  </si>
  <si>
    <t>H,NO: 14-266, NEW MIRJALGUDA, MALKAJGIRI</t>
  </si>
  <si>
    <t>ST.DUKE'S HIGH SCHOOL</t>
  </si>
  <si>
    <t>SSC(HYDERABAD/TELANGANA)</t>
  </si>
  <si>
    <t>2006-Jun</t>
  </si>
  <si>
    <t>SRI CHAITHANIYA JUNIOR KALASALA</t>
  </si>
  <si>
    <t>TELANGANA STATE OF INTERMEDIATE EDUCATION</t>
  </si>
  <si>
    <t>ANURAG UNIVERSITY(HYDERABAD/TELANGANA)</t>
  </si>
  <si>
    <t>AutoCAD,MS Office,MS Project,Stadd Pro,revit</t>
  </si>
  <si>
    <t>ANURAG UNIVERSITY | MAJOR PROJECT | GHATKESAR | Dec 2023 | Apr 2024 | 18.714285714286 Weeks
EMANY CONSULTANTS | SITE ENGINEER | MALKAJGIRI | Mar 2025 | Jul 2025 | 21 Weeks</t>
  </si>
  <si>
    <t>H2550051</t>
  </si>
  <si>
    <t>SHAKSHAVALI</t>
  </si>
  <si>
    <t>Shaik Shakshavali</t>
  </si>
  <si>
    <t>shakshavalisk750@gmail.com</t>
  </si>
  <si>
    <t>h2550051@student.nicmar.ac.in</t>
  </si>
  <si>
    <t>12-Dec-2002</t>
  </si>
  <si>
    <t>English, Hindi,Telugu,urdu,</t>
  </si>
  <si>
    <t>Interests:  Exploring new places,Working with full efficiency,Learning from experienced people,Avoiding stagnant positions.,Hobbies:  Maintaining physical fitness,Reading confidence-building books.</t>
  </si>
  <si>
    <t>9294 7019 8535</t>
  </si>
  <si>
    <t>SHAIK MOHAMMAD RAFI</t>
  </si>
  <si>
    <t>AUTO DRIVER</t>
  </si>
  <si>
    <t>SHAIK HAFIZUNNISA</t>
  </si>
  <si>
    <t>19-14-11,Old Raja Rajeshwari Peta, Old Masjid Street, Vijayawada.</t>
  </si>
  <si>
    <t>SRI GOWTHAM HIGH SCHOOL</t>
  </si>
  <si>
    <t>STATE BOARD OF SECONDARY EDUCATION /ANDHRA PRADESH</t>
  </si>
  <si>
    <t>GOVERNMENT POLYTECHNIC VJZ/ VIJAYAWADA</t>
  </si>
  <si>
    <t>JAWAHARLAL NEHRU UNIVERSITY OF KAKINADA</t>
  </si>
  <si>
    <t>NRI INSTITUTE OF TECHNOLOGY/ AGIRIPALLI- VIJAYAWADA</t>
  </si>
  <si>
    <t>AutoCAD,SketchUp, Rivit,Etabs</t>
  </si>
  <si>
    <t>BSR infrastructure india limited  | Project management  | AMARAVATI N9 road | May 2026 | Jul 2026 | 10.571428571429 Weeks | Campus Internship
NRI Institute of Technology | Revit Architecture | JNTUK, Kakinada | Dec 2024 | Apr 2025 | 16.714285714286 Weeks
NRI INSTITUTE OF TECHNOLOGY | B.TECH FINAL YEAR PROJECT TRAINEE | POTHAVARAPPADU, AGIRIPALLI (M), ELURU DISTRICT, ANDHRA PRADESH | Nov 2024 | Apr 2025 | 19.428571428571 Weeks</t>
  </si>
  <si>
    <t>H2550052</t>
  </si>
  <si>
    <t>TEJA</t>
  </si>
  <si>
    <t>M Sai Teja</t>
  </si>
  <si>
    <t>msaiteja0007@gmail.com</t>
  </si>
  <si>
    <t>h2550052@student.nicmar.ac.in</t>
  </si>
  <si>
    <t>10-Jul-2004</t>
  </si>
  <si>
    <t>6515 7607 4720</t>
  </si>
  <si>
    <t>M.SRINIVAS</t>
  </si>
  <si>
    <t>M.LALITHA</t>
  </si>
  <si>
    <t>H.NO:1-14, Machapur Village, Siddipet Mandal, Siddipet District, Telangana State.</t>
  </si>
  <si>
    <t>Siddipet</t>
  </si>
  <si>
    <t>FLAT NO: 201,S.B.ENCLAVE,F.B.NAGAR,ALWAL</t>
  </si>
  <si>
    <t>SRI CHAINTANY SCHOOL</t>
  </si>
  <si>
    <t>BOARD OF SECONDARY EDUCATION ,TELANGANA</t>
  </si>
  <si>
    <t>TELANGANA STATE BOARD OF INTERMEDIATE EDUATION</t>
  </si>
  <si>
    <t>JAWAHARLAL NEHRU TECHNOLOGICAL UNIVERSITY, HYDERABAD</t>
  </si>
  <si>
    <t>VNR VIGNANA JYOTHI INSTITUTE OF ENGINEERING &amp; TECHNOLOGY,TELANGANA</t>
  </si>
  <si>
    <t>VNRVJIET | Research Associate (Major Academic Project) | HYDERABAD | Jul 2024 | Apr 2025 | 41.285714285714 Weeks
KLC CONSTRUCTIONS | Site Engineer Intern | HYDERABAD | May 2024 | Jun 2024 | 4.4285714285714 Weeks</t>
  </si>
  <si>
    <t>CRRI (Application Of Geosynthetics In Road Infrastructure Projects)
Mechanical Electrical Plumbing</t>
  </si>
  <si>
    <t>H2550053</t>
  </si>
  <si>
    <t>JASHWANTH</t>
  </si>
  <si>
    <t>SURYA VIGNA VENKAT</t>
  </si>
  <si>
    <t>DHOOLLA</t>
  </si>
  <si>
    <t>Jashwanth Surya Vigna Venkat Dhoolla</t>
  </si>
  <si>
    <t>djashwanth23@gmail.com</t>
  </si>
  <si>
    <t>h2550053@student.nicmar.ac.in</t>
  </si>
  <si>
    <t>23-Aug-2003</t>
  </si>
  <si>
    <t>6440 1755 2465</t>
  </si>
  <si>
    <t>DHOOLLA NAGAVARA PRASAD</t>
  </si>
  <si>
    <t>CONTRACTOR</t>
  </si>
  <si>
    <t>DHOOLLA SANTHOSHI LAKSHMI</t>
  </si>
  <si>
    <t>8-3-228/678/1009/496,NSCB NAGAR,KARMIKA NAGAR,HYDERABD</t>
  </si>
  <si>
    <t>TAPASYA HIGH SCHOOL</t>
  </si>
  <si>
    <t>BOARD OF SECONDARY EDUCATION TELANGANA STATE</t>
  </si>
  <si>
    <t>AFFILIATED TO OSMANIA UNIVERSITY</t>
  </si>
  <si>
    <t>CHAITANYA BHARATHI INSTITUTE OF TECHNOLOGY  HYDERABAD</t>
  </si>
  <si>
    <t>AutoCAD,MS Office,construction drawing,sketchup</t>
  </si>
  <si>
    <t>Chaitanya Bharathi Institute of Technology (Autonomous) | B.E. Civil Engineering – Final Year Project Work | Hyderabad, Telangana, India | Apr 2024 | Apr 2025 | 52.571428571429 Weeks
Tellapur Technocity Pvt Ltd | Building Construction Practices | My Home Sayuk Site, Tellapur, Telangana, India | Jun 2024 | Jul 2024 | 5 Weeks</t>
  </si>
  <si>
    <t>National Workshop on â€œModernizing Steel Reinforcement: Innovative Strategies in Production and Protection</t>
  </si>
  <si>
    <t>H2550054</t>
  </si>
  <si>
    <t>VENKATA</t>
  </si>
  <si>
    <t>SAMEER</t>
  </si>
  <si>
    <t>KOPPISETTY</t>
  </si>
  <si>
    <t>Venkata Sameer Koppisetty</t>
  </si>
  <si>
    <t>k.venkatsameer@gmail.com</t>
  </si>
  <si>
    <t>h2550054@student.nicmar.ac.in</t>
  </si>
  <si>
    <t>01-Dec-2001</t>
  </si>
  <si>
    <t>ENGLISH, HINDI &amp; TELUGU</t>
  </si>
  <si>
    <t>PHOTOGRAPHY</t>
  </si>
  <si>
    <t>7863 6602 8769</t>
  </si>
  <si>
    <t>K.G.K KISHORE</t>
  </si>
  <si>
    <t>PRIVATE SECTOR</t>
  </si>
  <si>
    <t>K. SATYA PAVANI</t>
  </si>
  <si>
    <t>F-1203, Aparna Cyberlife_x000D_
Beside Citizen Hospital, Nalagandla, Serilingampally</t>
  </si>
  <si>
    <t>HYDERABAD, TELANAGANA STATE, INDIA</t>
  </si>
  <si>
    <t>HYDERABAD, TELANAGANA, INDIA</t>
  </si>
  <si>
    <t>KONERU LAKSHMAIAH EDUCATION FOUNDATION</t>
  </si>
  <si>
    <t>KL UNIVERSITY, VIJAYAWADA , ANDHRA PRADESH</t>
  </si>
  <si>
    <t>AutoCAD,MS Office,STAAD PRO</t>
  </si>
  <si>
    <t>CADDESK | STUDENT |  Caddesk Jaipur Training Centre | May 2021 | Jun 2021 | 6.2857142857143 Weeks
KL UNIVERSITY (USE OF CHITOSAN TO REMOVE COPPER  AND ZINC FROM WASTEWATER) | STUDENT | KL UNIVERSITY VIJAYAWADA | Jan 2023 | May 2023 | 18 Weeks</t>
  </si>
  <si>
    <t>PMI (PROJECT MANAGEMENT INSTITUTE)</t>
  </si>
  <si>
    <t>H2550055</t>
  </si>
  <si>
    <t>ROHITH</t>
  </si>
  <si>
    <t>NOMULA</t>
  </si>
  <si>
    <t>Rohith Reddy Nomula</t>
  </si>
  <si>
    <t>rohithreddy000009@gmail.com</t>
  </si>
  <si>
    <t>h2550055@student.nicmar.ac.in</t>
  </si>
  <si>
    <t>15-May-2003</t>
  </si>
  <si>
    <t>English</t>
  </si>
  <si>
    <t>6416 3808 6734</t>
  </si>
  <si>
    <t>NOMULA ANJI REDDY</t>
  </si>
  <si>
    <t>NOMULA BALAMANI</t>
  </si>
  <si>
    <t>Bhagya Lakshmi Apartments Flat No 501 Chilkanagar Uppal Hyderabad Telangana</t>
  </si>
  <si>
    <t>SRI SAI SCHOOL</t>
  </si>
  <si>
    <t>BOARD OF SECONDARY EDUCATION HYDERABAD TELANGANA</t>
  </si>
  <si>
    <t>2009-Jun</t>
  </si>
  <si>
    <t>LITTLE FLOWER JUNIOR COLLEGE</t>
  </si>
  <si>
    <t>CHAITANYA BHARATHI INSTITUTE OF TECHNOLOGY HYDERABAD TELANGANA</t>
  </si>
  <si>
    <t>AutoCAD</t>
  </si>
  <si>
    <t>My Home Sayuk | super visor | Tellapur | Nov 2023 | Dec 2023 | 3.2857142857143 Weeks
STUDIO ADRAH interior \ architecture | Assistant | Kondapur | Feb 2025 | Apr 2025 | 8.4285714285714 Weeks</t>
  </si>
  <si>
    <t>H2550056</t>
  </si>
  <si>
    <t>YARLAGADDA</t>
  </si>
  <si>
    <t>RAJA</t>
  </si>
  <si>
    <t>VIGNESH</t>
  </si>
  <si>
    <t>Yarlagadda Raja Vignesh</t>
  </si>
  <si>
    <t>vigeshyarlagadda2@gmail.com</t>
  </si>
  <si>
    <t>h2550056@student.nicmar.ac.in</t>
  </si>
  <si>
    <t>16-Sep-2004</t>
  </si>
  <si>
    <t>Watching podcasts on current affairs and doing workout</t>
  </si>
  <si>
    <t>4204 5940 2116</t>
  </si>
  <si>
    <t>VEERANJANEYULU</t>
  </si>
  <si>
    <t>EXPIRED</t>
  </si>
  <si>
    <t>SUNDARI</t>
  </si>
  <si>
    <t>H.N.O 4-2-14/b/1, S.C.B Nagar, Ramavaram, Bhadradri Kothagudem</t>
  </si>
  <si>
    <t>Bhadradri Kothagudem</t>
  </si>
  <si>
    <t>SRI RAGA HIGH SCHOOL</t>
  </si>
  <si>
    <t>BOARD OF SECONDARY EDUCATION TELANGANASTATE, INDIA</t>
  </si>
  <si>
    <t>NRI JUNIOR KALASALA</t>
  </si>
  <si>
    <t>KLR COLLEGE OF ENGINEERING AND TECHNOLOGY TELANGANA</t>
  </si>
  <si>
    <t>Ts genco | Intern | Kothagudem | Oct 2026 | Nov 2026 | 0Y 1M</t>
  </si>
  <si>
    <t>H2550057</t>
  </si>
  <si>
    <t>POOJA</t>
  </si>
  <si>
    <t>BOBBILI</t>
  </si>
  <si>
    <t>Pooja Bobbili</t>
  </si>
  <si>
    <t>poojabobbili@gmail.com</t>
  </si>
  <si>
    <t>h2550057@student.nicmar.ac.in</t>
  </si>
  <si>
    <t>20-Apr-1997</t>
  </si>
  <si>
    <t>Married</t>
  </si>
  <si>
    <t>9976 3505 9992</t>
  </si>
  <si>
    <t>B.V.GIRI</t>
  </si>
  <si>
    <t>BHEL EMPLOYEE</t>
  </si>
  <si>
    <t>B.VIJAYA LAKSHMI</t>
  </si>
  <si>
    <t>Flat No.303, 3rd Floor, Parnika Paradise, Vasanth Nagar Colony, Kakatiya Hills, Pragathi Nagar, Hyderabad.</t>
  </si>
  <si>
    <t>BHPV SENIOR SECONDARY SCHOOL</t>
  </si>
  <si>
    <t>CBSE/ VIZAG/ ANDHRA PRADESH</t>
  </si>
  <si>
    <t>2011-Apr</t>
  </si>
  <si>
    <t>BOARD OF INTERMEDIATE EDUCATION/ VIZAG/ ANDHRA PRADESH</t>
  </si>
  <si>
    <t>2013-Jun</t>
  </si>
  <si>
    <t>2015-Apr</t>
  </si>
  <si>
    <t>VISWANADHA INSTITUTE OF TECHNOLOGY AND MANAGEMENT/ VIZAG/ ANDHRA PRADESH</t>
  </si>
  <si>
    <t>AutoCAD,MS Office,MS Project,STAAD.Pro,ERP</t>
  </si>
  <si>
    <t>H2550058</t>
  </si>
  <si>
    <t>BHARATH</t>
  </si>
  <si>
    <t>CHANDRA</t>
  </si>
  <si>
    <t>THALLAMAPURAM</t>
  </si>
  <si>
    <t>Bharath Chandra Thallamapuram</t>
  </si>
  <si>
    <t>bharathchandra6368@gmail.com</t>
  </si>
  <si>
    <t>P25701151@student.nicmar.ac.in</t>
  </si>
  <si>
    <t>30-May-1999</t>
  </si>
  <si>
    <t>English , Telugu</t>
  </si>
  <si>
    <t>READING</t>
  </si>
  <si>
    <t>8006 6449 3948</t>
  </si>
  <si>
    <t>THALLAMAPURAM SUBBARAYUDU</t>
  </si>
  <si>
    <t>RETIRED GOVERNMENT EMPLOYE</t>
  </si>
  <si>
    <t>THALLAMAPURAM UMA</t>
  </si>
  <si>
    <t>4/944 Venkateswarla Peta, Proddatur</t>
  </si>
  <si>
    <t>Kadapa</t>
  </si>
  <si>
    <t>ADITYA HIGH SCHOOL</t>
  </si>
  <si>
    <t>SECONDARY BOARD OF EDUCATION</t>
  </si>
  <si>
    <t>2014-May</t>
  </si>
  <si>
    <t>BHASHYAM JR COLLEGE</t>
  </si>
  <si>
    <t>INTERMEDIATE BOARD OF EDUCATION</t>
  </si>
  <si>
    <t>VEL TECH UNIVERSITY</t>
  </si>
  <si>
    <t>VEL TECH UNIVERSITY, CHENNAI, TAMILNADU</t>
  </si>
  <si>
    <t>2016-Jul</t>
  </si>
  <si>
    <t>PREMIERE LIFESPACES | Assistant Site Engineer  | Guntur  | Jul 2021 | Aug 2023 | 2Y 1M | 2.40</t>
  </si>
  <si>
    <t>2 Years 1 Month</t>
  </si>
  <si>
    <t>OMG1219001548/ QUANTITY SURVEYING
OMG1219001549/AUTOCAD 2D/3D</t>
  </si>
  <si>
    <t>H2550059</t>
  </si>
  <si>
    <t>KATIVARAPU</t>
  </si>
  <si>
    <t>AKASH</t>
  </si>
  <si>
    <t>Kativarapu Akash</t>
  </si>
  <si>
    <t>kativarapuakash@gmail.com</t>
  </si>
  <si>
    <t>h2550059@student.nicmar.ac.in</t>
  </si>
  <si>
    <t>08-Jun-2001</t>
  </si>
  <si>
    <t>8741 7668 4022</t>
  </si>
  <si>
    <t>KATIVARAPU BAPUJI</t>
  </si>
  <si>
    <t>KATIVARAPU JYOTHSNA</t>
  </si>
  <si>
    <t>10-87-8, Indira Nagar Colony, Chenchupet, Tenali</t>
  </si>
  <si>
    <t>Guntur</t>
  </si>
  <si>
    <t>FLAT NO: 304, 3RD FLOOR, JANA PRIYA VILLA APARTMENTS, NEAR RAM THEATRE, LALAPET, MOULA ALI.</t>
  </si>
  <si>
    <t>VIGNAN HIGH SCHOOL</t>
  </si>
  <si>
    <t>BOARD OF SECONDARY EDUCATION, GUNTUR, ANDHRA PRADESH</t>
  </si>
  <si>
    <t>CR POLYTECHNIC CHILAKALURIPET</t>
  </si>
  <si>
    <t>2020-Apr</t>
  </si>
  <si>
    <t>ANDHRA UNIVERSITY</t>
  </si>
  <si>
    <t>ANDHRA UNIVERSITY COLLEGE OF ENGINEERING, VISHAKHAPATNAM, ANDHRA PRADESH</t>
  </si>
  <si>
    <t>AutoCAD,MS Office,MS Project,Primavera,SketchUp,Revit,Photoshop</t>
  </si>
  <si>
    <t>Studio Blanc Vaul | Intern, Design | Visakhapatnam | Jun 2023 | Jul 2023 | 7.8571428571429 Weeks
Studio Atelier Architects | Planning , Designing | Banglore | Dec 2023 | Jun 2024 | 25.571428571429 Weeks
ANDHRA UNIVERSITY COLLEGE OF ENGINEERING | DESIGN ORIENTED | VISAKHAPATNAM | Aug 2024 | Apr 2025 | 38.857142857143 Weeks</t>
  </si>
  <si>
    <t>Contemporary Architecture And Design
Building Materials as a Cornerstone to Sustainability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</si>
</sst>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connect.nicmar.ac.in/storage/profile/ProfilePhoto_H2550001_173649.jpg" TargetMode="External"/><Relationship Id="rId_hyperlink_2" Type="http://schemas.openxmlformats.org/officeDocument/2006/relationships/hyperlink" Target="https://nconnect.nicmar.ac.in/storage/profile/ProfilePhoto_H2550002_513284.jpg" TargetMode="External"/><Relationship Id="rId_hyperlink_3" Type="http://schemas.openxmlformats.org/officeDocument/2006/relationships/hyperlink" Target="https://nconnect.nicmar.ac.in/storage/profile/ProfilePhoto_H2550003_465273.jpg" TargetMode="External"/><Relationship Id="rId_hyperlink_4" Type="http://schemas.openxmlformats.org/officeDocument/2006/relationships/hyperlink" Target="https://nconnect.nicmar.ac.in/storage/profile/ProfilePhoto_H2550004_943216.jpg" TargetMode="External"/><Relationship Id="rId_hyperlink_5" Type="http://schemas.openxmlformats.org/officeDocument/2006/relationships/hyperlink" Target="https://nconnect.nicmar.ac.in/storage/profile/ProfilePhoto_H2550005_683294.jpg" TargetMode="External"/><Relationship Id="rId_hyperlink_6" Type="http://schemas.openxmlformats.org/officeDocument/2006/relationships/hyperlink" Target="https://nconnect.nicmar.ac.in/storage/profile/ProfilePhoto_H2550006_953164.jpg" TargetMode="External"/><Relationship Id="rId_hyperlink_7" Type="http://schemas.openxmlformats.org/officeDocument/2006/relationships/hyperlink" Target="https://nconnect.nicmar.ac.in/storage/profile/ProfilePhoto_H2550007_234168.jpg" TargetMode="External"/><Relationship Id="rId_hyperlink_8" Type="http://schemas.openxmlformats.org/officeDocument/2006/relationships/hyperlink" Target="https://nconnect.nicmar.ac.in/storage/profile/ProfilePhoto_H2550008_482761.jpg" TargetMode="External"/><Relationship Id="rId_hyperlink_9" Type="http://schemas.openxmlformats.org/officeDocument/2006/relationships/hyperlink" Target="https://nconnect.nicmar.ac.in/storage/profile/ProfilePhoto_H2550009_419523.jpg" TargetMode="External"/><Relationship Id="rId_hyperlink_10" Type="http://schemas.openxmlformats.org/officeDocument/2006/relationships/hyperlink" Target="https://nconnect.nicmar.ac.in/storage/profile/ProfilePhoto_H2550010_816594.jpg" TargetMode="External"/><Relationship Id="rId_hyperlink_11" Type="http://schemas.openxmlformats.org/officeDocument/2006/relationships/hyperlink" Target="https://nconnect.nicmar.ac.in/storage/profile/ProfilePhoto_H2550011_138425.jpg" TargetMode="External"/><Relationship Id="rId_hyperlink_12" Type="http://schemas.openxmlformats.org/officeDocument/2006/relationships/hyperlink" Target="https://nconnect.nicmar.ac.in/storage/profile/ProfilePhoto_H2550012_327546.jpg" TargetMode="External"/><Relationship Id="rId_hyperlink_13" Type="http://schemas.openxmlformats.org/officeDocument/2006/relationships/hyperlink" Target="https://nconnect.nicmar.ac.in/storage/profile/ProfilePhoto_H2550013_653289.jpg" TargetMode="External"/><Relationship Id="rId_hyperlink_14" Type="http://schemas.openxmlformats.org/officeDocument/2006/relationships/hyperlink" Target="https://nconnect.nicmar.ac.in/storage/profile/ProfilePhoto_H2550014_291576.jpg" TargetMode="External"/><Relationship Id="rId_hyperlink_15" Type="http://schemas.openxmlformats.org/officeDocument/2006/relationships/hyperlink" Target="https://nconnect.nicmar.ac.in/storage/profile/ProfilePhoto_H2550015_521876.jpg" TargetMode="External"/><Relationship Id="rId_hyperlink_16" Type="http://schemas.openxmlformats.org/officeDocument/2006/relationships/hyperlink" Target="https://nconnect.nicmar.ac.in/storage/profile/ProfilePhoto_H2550016_546371.jpg" TargetMode="External"/><Relationship Id="rId_hyperlink_17" Type="http://schemas.openxmlformats.org/officeDocument/2006/relationships/hyperlink" Target="https://nconnect.nicmar.ac.in/storage/profile/ProfilePhoto_H2550017_369547.jpg" TargetMode="External"/><Relationship Id="rId_hyperlink_18" Type="http://schemas.openxmlformats.org/officeDocument/2006/relationships/hyperlink" Target="https://nconnect.nicmar.ac.in/storage/profile/ProfilePhoto_H2550018_815234.jpg" TargetMode="External"/><Relationship Id="rId_hyperlink_19" Type="http://schemas.openxmlformats.org/officeDocument/2006/relationships/hyperlink" Target="https://nconnect.nicmar.ac.in/storage/profile/ProfilePhoto_H2550019_925617.jpg" TargetMode="External"/><Relationship Id="rId_hyperlink_20" Type="http://schemas.openxmlformats.org/officeDocument/2006/relationships/hyperlink" Target="https://nconnect.nicmar.ac.in/storage/profile/ProfilePhoto_H2550020_356978.jpg" TargetMode="External"/><Relationship Id="rId_hyperlink_21" Type="http://schemas.openxmlformats.org/officeDocument/2006/relationships/hyperlink" Target="https://nconnect.nicmar.ac.in/storage/profile/ProfilePhoto_H2550021_126459.jpg" TargetMode="External"/><Relationship Id="rId_hyperlink_22" Type="http://schemas.openxmlformats.org/officeDocument/2006/relationships/hyperlink" Target="https://nconnect.nicmar.ac.in/storage/profile/ProfilePhoto_H2550022_718954.jpg" TargetMode="External"/><Relationship Id="rId_hyperlink_23" Type="http://schemas.openxmlformats.org/officeDocument/2006/relationships/hyperlink" Target="https://nconnect.nicmar.ac.in/storage/profile/ProfilePhoto_H2550023_475296.jpg" TargetMode="External"/><Relationship Id="rId_hyperlink_24" Type="http://schemas.openxmlformats.org/officeDocument/2006/relationships/hyperlink" Target="https://nconnect.nicmar.ac.in/storage/profile/ProfilePhoto_H2550024_182639.jpg" TargetMode="External"/><Relationship Id="rId_hyperlink_25" Type="http://schemas.openxmlformats.org/officeDocument/2006/relationships/hyperlink" Target="https://nconnect.nicmar.ac.in/storage/profile/ProfilePhoto_H2550025_456789.jpg" TargetMode="External"/><Relationship Id="rId_hyperlink_26" Type="http://schemas.openxmlformats.org/officeDocument/2006/relationships/hyperlink" Target="https://nconnect.nicmar.ac.in/storage/profile/ProfilePhoto_H2550026_291835.jpg" TargetMode="External"/><Relationship Id="rId_hyperlink_27" Type="http://schemas.openxmlformats.org/officeDocument/2006/relationships/hyperlink" Target="https://nconnect.nicmar.ac.in/storage/profile/ProfilePhoto_H2550027_753481.jpg" TargetMode="External"/><Relationship Id="rId_hyperlink_28" Type="http://schemas.openxmlformats.org/officeDocument/2006/relationships/hyperlink" Target="https://nconnect.nicmar.ac.in/storage/profile/ProfilePhoto_H2550028_765123.jpg" TargetMode="External"/><Relationship Id="rId_hyperlink_29" Type="http://schemas.openxmlformats.org/officeDocument/2006/relationships/hyperlink" Target="https://nconnect.nicmar.ac.in/storage/profile/ProfilePhoto_H2550029_497238.jpg" TargetMode="External"/><Relationship Id="rId_hyperlink_30" Type="http://schemas.openxmlformats.org/officeDocument/2006/relationships/hyperlink" Target="https://nconnect.nicmar.ac.in/storage/profile/ProfilePhoto_H2550030_487951.jpg" TargetMode="External"/><Relationship Id="rId_hyperlink_31" Type="http://schemas.openxmlformats.org/officeDocument/2006/relationships/hyperlink" Target="https://nconnect.nicmar.ac.in/storage/profile/ProfilePhoto_H2550031_894731.jpg" TargetMode="External"/><Relationship Id="rId_hyperlink_32" Type="http://schemas.openxmlformats.org/officeDocument/2006/relationships/hyperlink" Target="https://nconnect.nicmar.ac.in/storage/profile/ProfilePhoto_H2550032_921375.jpg" TargetMode="External"/><Relationship Id="rId_hyperlink_33" Type="http://schemas.openxmlformats.org/officeDocument/2006/relationships/hyperlink" Target="https://nconnect.nicmar.ac.in/storage/profile/ProfilePhoto_H2550033_853692.jpg" TargetMode="External"/><Relationship Id="rId_hyperlink_34" Type="http://schemas.openxmlformats.org/officeDocument/2006/relationships/hyperlink" Target="https://nconnect.nicmar.ac.in/storage/profile/ProfilePhoto_H2550034_128396.jpg" TargetMode="External"/><Relationship Id="rId_hyperlink_35" Type="http://schemas.openxmlformats.org/officeDocument/2006/relationships/hyperlink" Target="https://nconnect.nicmar.ac.in/storage/profile/ProfilePhoto_H2550035_693754.jpg" TargetMode="External"/><Relationship Id="rId_hyperlink_36" Type="http://schemas.openxmlformats.org/officeDocument/2006/relationships/hyperlink" Target="https://nconnect.nicmar.ac.in/storage/profile/ProfilePhoto_H2550036_357894.jpg" TargetMode="External"/><Relationship Id="rId_hyperlink_37" Type="http://schemas.openxmlformats.org/officeDocument/2006/relationships/hyperlink" Target="https://nconnect.nicmar.ac.in/storage/profile/ProfilePhoto_H2550037_567134.jpg" TargetMode="External"/><Relationship Id="rId_hyperlink_38" Type="http://schemas.openxmlformats.org/officeDocument/2006/relationships/hyperlink" Target="https://nconnect.nicmar.ac.in/storage/profile/ProfilePhoto_H2550038_265419.jpg" TargetMode="External"/><Relationship Id="rId_hyperlink_39" Type="http://schemas.openxmlformats.org/officeDocument/2006/relationships/hyperlink" Target="https://nconnect.nicmar.ac.in/storage/profile/ProfilePhoto_H2550039_761298.jpg" TargetMode="External"/><Relationship Id="rId_hyperlink_40" Type="http://schemas.openxmlformats.org/officeDocument/2006/relationships/hyperlink" Target="https://nconnect.nicmar.ac.in/storage/profile/ProfilePhoto_H2550040_821639.jpg" TargetMode="External"/><Relationship Id="rId_hyperlink_41" Type="http://schemas.openxmlformats.org/officeDocument/2006/relationships/hyperlink" Target="https://nconnect.nicmar.ac.in/storage/profile/ProfilePhoto_H2550041_391758.jpg" TargetMode="External"/><Relationship Id="rId_hyperlink_42" Type="http://schemas.openxmlformats.org/officeDocument/2006/relationships/hyperlink" Target="https://nconnect.nicmar.ac.in/storage/profile/ProfilePhoto_H2550043_764318.jpg" TargetMode="External"/><Relationship Id="rId_hyperlink_43" Type="http://schemas.openxmlformats.org/officeDocument/2006/relationships/hyperlink" Target="https://nconnect.nicmar.ac.in/storage/profile/ProfilePhoto_H2550044_396872.jpg" TargetMode="External"/><Relationship Id="rId_hyperlink_44" Type="http://schemas.openxmlformats.org/officeDocument/2006/relationships/hyperlink" Target="https://nconnect.nicmar.ac.in/storage/profile/ProfilePhoto_H2550045_719342.jpg" TargetMode="External"/><Relationship Id="rId_hyperlink_45" Type="http://schemas.openxmlformats.org/officeDocument/2006/relationships/hyperlink" Target="https://nconnect.nicmar.ac.in/storage/profile/ProfilePhoto_H2550046_537249.jpg" TargetMode="External"/><Relationship Id="rId_hyperlink_46" Type="http://schemas.openxmlformats.org/officeDocument/2006/relationships/hyperlink" Target="https://nconnect.nicmar.ac.in/storage/profile/ProfilePhoto_H2550047_976432.jpg" TargetMode="External"/><Relationship Id="rId_hyperlink_47" Type="http://schemas.openxmlformats.org/officeDocument/2006/relationships/hyperlink" Target="https://nconnect.nicmar.ac.in/storage/profile/ProfilePhoto_H2550048_378924.jpg" TargetMode="External"/><Relationship Id="rId_hyperlink_48" Type="http://schemas.openxmlformats.org/officeDocument/2006/relationships/hyperlink" Target="https://nconnect.nicmar.ac.in/storage/profile/ProfilePhoto_H2550049_967425.jpg" TargetMode="External"/><Relationship Id="rId_hyperlink_49" Type="http://schemas.openxmlformats.org/officeDocument/2006/relationships/hyperlink" Target="https://nconnect.nicmar.ac.in/storage/profile/ProfilePhoto_H2550050_481297.jpg" TargetMode="External"/><Relationship Id="rId_hyperlink_50" Type="http://schemas.openxmlformats.org/officeDocument/2006/relationships/hyperlink" Target="https://nconnect.nicmar.ac.in/storage/profile/ProfilePhoto_H2550051_675428.jpg" TargetMode="External"/><Relationship Id="rId_hyperlink_51" Type="http://schemas.openxmlformats.org/officeDocument/2006/relationships/hyperlink" Target="https://nconnect.nicmar.ac.in/storage/profile/ProfilePhoto_H2550052_862375.jpg" TargetMode="External"/><Relationship Id="rId_hyperlink_52" Type="http://schemas.openxmlformats.org/officeDocument/2006/relationships/hyperlink" Target="https://nconnect.nicmar.ac.in/storage/profile/ProfilePhoto_H2550053_684123.jpg" TargetMode="External"/><Relationship Id="rId_hyperlink_53" Type="http://schemas.openxmlformats.org/officeDocument/2006/relationships/hyperlink" Target="https://nconnect.nicmar.ac.in/storage/profile/ProfilePhoto_H2550054_296345.jpg" TargetMode="External"/><Relationship Id="rId_hyperlink_54" Type="http://schemas.openxmlformats.org/officeDocument/2006/relationships/hyperlink" Target="https://nconnect.nicmar.ac.in/storage/profile/ProfilePhoto_H2550055_421389.jpg" TargetMode="External"/><Relationship Id="rId_hyperlink_55" Type="http://schemas.openxmlformats.org/officeDocument/2006/relationships/hyperlink" Target="https://nconnect.nicmar.ac.in/storage/profile/ProfilePhoto_H2550056_813276.jpg" TargetMode="External"/><Relationship Id="rId_hyperlink_56" Type="http://schemas.openxmlformats.org/officeDocument/2006/relationships/hyperlink" Target="https://nconnect.nicmar.ac.in/storage/profile/ProfilePhoto_H2550057_931278.jpg" TargetMode="External"/><Relationship Id="rId_hyperlink_57" Type="http://schemas.openxmlformats.org/officeDocument/2006/relationships/hyperlink" Target="https://nconnect.nicmar.ac.in/storage/profile/ProfilePhoto_H2550058_896157.jpg" TargetMode="External"/><Relationship Id="rId_hyperlink_58" Type="http://schemas.openxmlformats.org/officeDocument/2006/relationships/hyperlink" Target="https://nconnect.nicmar.ac.in/storage/profile/ProfilePhoto_H2550059_286935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0"/>
  <sheetViews>
    <sheetView tabSelected="1" workbookViewId="0" showGridLines="true" showRowColHeaders="1">
      <pane ySplit="1" topLeftCell="A2" activePane="bottomLeft" state="frozen"/>
      <selection pane="bottomLeft" activeCell="BR2" sqref="BR2:BR60"/>
    </sheetView>
  </sheetViews>
  <sheetFormatPr defaultRowHeight="14.4" outlineLevelRow="0" outlineLevelCol="0"/>
  <cols>
    <col min="1" max="1" width="12.568" bestFit="true" customWidth="true" style="0"/>
    <col min="2" max="2" width="11.711" bestFit="true" customWidth="true" style="0"/>
    <col min="3" max="3" width="17.71" bestFit="true" customWidth="true" style="0"/>
    <col min="4" max="4" width="35.277" bestFit="true" customWidth="true" style="0"/>
    <col min="5" max="5" width="22.28" bestFit="true" customWidth="true" style="0"/>
    <col min="6" max="6" width="16.425" bestFit="true" customWidth="true" style="0"/>
    <col min="7" max="7" width="47.131" bestFit="true" customWidth="true" style="0"/>
    <col min="8" max="8" width="36.42" bestFit="true" customWidth="true" style="0"/>
    <col min="9" max="9" width="36.42" bestFit="true" customWidth="true" style="0"/>
    <col min="10" max="10" width="12.854" bestFit="true" customWidth="true" style="0"/>
    <col min="11" max="11" width="11.283" bestFit="true" customWidth="true" style="0"/>
    <col min="12" max="12" width="13.997" bestFit="true" customWidth="true" style="0"/>
    <col min="13" max="13" width="21.566" bestFit="true" customWidth="true" style="0"/>
    <col min="14" max="14" width="45.846" bestFit="true" customWidth="true" style="0"/>
    <col min="15" max="15" width="239.37" bestFit="true" customWidth="true" style="0"/>
    <col min="16" max="16" width="17.71" bestFit="true" customWidth="true" style="0"/>
    <col min="17" max="17" width="20.281" bestFit="true" customWidth="true" style="0"/>
    <col min="18" max="18" width="39.99" bestFit="true" customWidth="true" style="0"/>
    <col min="19" max="19" width="20.281" bestFit="true" customWidth="true" style="0"/>
    <col min="20" max="20" width="31.707" bestFit="true" customWidth="true" style="0"/>
    <col min="21" max="21" width="37.705" bestFit="true" customWidth="true" style="0"/>
    <col min="22" max="22" width="20.281" bestFit="true" customWidth="true" style="0"/>
    <col min="23" max="23" width="25.422" bestFit="true" customWidth="true" style="0"/>
    <col min="24" max="24" width="155.676" bestFit="true" customWidth="true" style="0"/>
    <col min="25" max="25" width="24.708" bestFit="true" customWidth="true" style="0"/>
    <col min="26" max="26" width="17.567" bestFit="true" customWidth="true" style="0"/>
    <col min="27" max="27" width="155.676" bestFit="true" customWidth="true" style="0"/>
    <col min="28" max="28" width="27.993" bestFit="true" customWidth="true" style="0"/>
    <col min="29" max="29" width="29.421" bestFit="true" customWidth="true" style="0"/>
    <col min="30" max="30" width="19.138" bestFit="true" customWidth="true" style="0"/>
    <col min="31" max="31" width="12.568" bestFit="true" customWidth="true" style="0"/>
    <col min="32" max="32" width="88.407" bestFit="true" customWidth="true" style="0"/>
    <col min="33" max="33" width="107.26" bestFit="true" customWidth="true" style="0"/>
    <col min="34" max="34" width="24.28" bestFit="true" customWidth="true" style="0"/>
    <col min="35" max="35" width="24.28" bestFit="true" customWidth="true" style="0"/>
    <col min="36" max="36" width="15.139" bestFit="true" customWidth="true" style="0"/>
    <col min="37" max="37" width="13.997" bestFit="true" customWidth="true" style="0"/>
    <col min="38" max="38" width="81.266" bestFit="true" customWidth="true" style="0"/>
    <col min="39" max="39" width="114.258" bestFit="true" customWidth="true" style="0"/>
    <col min="40" max="40" width="24.28" bestFit="true" customWidth="true" style="0"/>
    <col min="41" max="41" width="24.28" bestFit="true" customWidth="true" style="0"/>
    <col min="42" max="42" width="15.139" bestFit="true" customWidth="true" style="0"/>
    <col min="43" max="43" width="13.997" bestFit="true" customWidth="true" style="0"/>
    <col min="44" max="44" width="34.135" bestFit="true" customWidth="true" style="0"/>
    <col min="45" max="45" width="83.694" bestFit="true" customWidth="true" style="0"/>
    <col min="46" max="46" width="29.421" bestFit="true" customWidth="true" style="0"/>
    <col min="47" max="47" width="29.421" bestFit="true" customWidth="true" style="0"/>
    <col min="48" max="48" width="20.281" bestFit="true" customWidth="true" style="0"/>
    <col min="49" max="49" width="19.138" bestFit="true" customWidth="true" style="0"/>
    <col min="50" max="50" width="81.266" bestFit="true" customWidth="true" style="0"/>
    <col min="51" max="51" width="156.819" bestFit="true" customWidth="true" style="0"/>
    <col min="52" max="52" width="33.135" bestFit="true" customWidth="true" style="0"/>
    <col min="53" max="53" width="33.135" bestFit="true" customWidth="true" style="0"/>
    <col min="54" max="54" width="24.28" bestFit="true" customWidth="true" style="0"/>
    <col min="55" max="55" width="22.852" bestFit="true" customWidth="true" style="0"/>
    <col min="56" max="56" width="36.991" bestFit="true" customWidth="true" style="0"/>
    <col min="57" max="57" width="33.135" bestFit="true" customWidth="true" style="0"/>
    <col min="58" max="58" width="39.705" bestFit="true" customWidth="true" style="0"/>
    <col min="59" max="59" width="39.705" bestFit="true" customWidth="true" style="0"/>
    <col min="60" max="60" width="30.564" bestFit="true" customWidth="true" style="0"/>
    <col min="61" max="61" width="29.421" bestFit="true" customWidth="true" style="0"/>
    <col min="62" max="62" width="301.926" bestFit="true" customWidth="true" style="0"/>
    <col min="63" max="63" width="148.535" bestFit="true" customWidth="true" style="0"/>
    <col min="64" max="64" width="24.28" bestFit="true" customWidth="true" style="0"/>
    <col min="65" max="65" width="238.228" bestFit="true" customWidth="true" style="0"/>
    <col min="66" max="66" width="19.138" bestFit="true" customWidth="true" style="0"/>
    <col min="67" max="67" width="136.681" bestFit="true" customWidth="true" style="0"/>
    <col min="68" max="68" width="22.852" bestFit="true" customWidth="true" style="0"/>
    <col min="69" max="69" width="21.566" bestFit="true" customWidth="true" style="0"/>
    <col min="70" max="70" width="17.71" bestFit="true" customWidth="true" style="0"/>
  </cols>
  <sheetData>
    <row r="1" spans="1:70" customHeight="1" ht="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</row>
    <row r="2" spans="1:70">
      <c r="A2" s="1" t="s">
        <v>70</v>
      </c>
      <c r="B2" s="1" t="s">
        <v>71</v>
      </c>
      <c r="C2" s="1" t="s">
        <v>72</v>
      </c>
      <c r="D2" s="1" t="s">
        <v>73</v>
      </c>
      <c r="E2" s="1" t="s">
        <v>74</v>
      </c>
      <c r="F2" s="1" t="s">
        <v>75</v>
      </c>
      <c r="G2" s="1" t="s">
        <v>76</v>
      </c>
      <c r="H2" s="1" t="s">
        <v>77</v>
      </c>
      <c r="I2" s="1" t="s">
        <v>78</v>
      </c>
      <c r="J2" s="1">
        <v>9686799380</v>
      </c>
      <c r="K2" s="1" t="s">
        <v>79</v>
      </c>
      <c r="L2" s="1" t="s">
        <v>80</v>
      </c>
      <c r="M2" s="1" t="s">
        <v>81</v>
      </c>
      <c r="N2" s="1" t="s">
        <v>82</v>
      </c>
      <c r="O2" s="1"/>
      <c r="P2" s="1" t="s">
        <v>83</v>
      </c>
      <c r="Q2" s="1" t="s">
        <v>84</v>
      </c>
      <c r="R2" s="1" t="s">
        <v>85</v>
      </c>
      <c r="S2" s="1">
        <v>9741948465</v>
      </c>
      <c r="T2" s="1" t="s">
        <v>86</v>
      </c>
      <c r="U2" s="1" t="s">
        <v>87</v>
      </c>
      <c r="V2" s="1">
        <v>7022605433</v>
      </c>
      <c r="W2" s="1" t="s">
        <v>88</v>
      </c>
      <c r="X2" s="1" t="s">
        <v>89</v>
      </c>
      <c r="Y2" s="1" t="s">
        <v>90</v>
      </c>
      <c r="Z2" s="1" t="s">
        <v>91</v>
      </c>
      <c r="AA2" s="1" t="s">
        <v>89</v>
      </c>
      <c r="AB2" s="1" t="s">
        <v>90</v>
      </c>
      <c r="AC2" s="1" t="s">
        <v>91</v>
      </c>
      <c r="AD2" s="1">
        <v>7.36</v>
      </c>
      <c r="AE2" s="1" t="s">
        <v>92</v>
      </c>
      <c r="AF2" s="1" t="s">
        <v>93</v>
      </c>
      <c r="AG2" s="1" t="s">
        <v>94</v>
      </c>
      <c r="AH2" s="1" t="s">
        <v>95</v>
      </c>
      <c r="AI2" s="1" t="s">
        <v>96</v>
      </c>
      <c r="AJ2" s="1">
        <v>66.08</v>
      </c>
      <c r="AK2" s="1"/>
      <c r="AL2" s="1"/>
      <c r="AM2" s="1"/>
      <c r="AN2" s="1"/>
      <c r="AO2" s="1"/>
      <c r="AP2" s="1"/>
      <c r="AQ2" s="1"/>
      <c r="AR2" s="1" t="s">
        <v>97</v>
      </c>
      <c r="AS2" s="1" t="s">
        <v>98</v>
      </c>
      <c r="AT2" s="1" t="s">
        <v>99</v>
      </c>
      <c r="AU2" s="1" t="s">
        <v>100</v>
      </c>
      <c r="AV2" s="1">
        <v>70.81</v>
      </c>
      <c r="AW2" s="1"/>
      <c r="AX2" s="1" t="s">
        <v>101</v>
      </c>
      <c r="AY2" s="1" t="s">
        <v>102</v>
      </c>
      <c r="AZ2" s="1" t="s">
        <v>103</v>
      </c>
      <c r="BA2" s="1" t="s">
        <v>104</v>
      </c>
      <c r="BB2" s="1">
        <v>56.9</v>
      </c>
      <c r="BC2" s="1">
        <v>6.44</v>
      </c>
      <c r="BD2" s="1"/>
      <c r="BE2" s="1"/>
      <c r="BF2" s="1"/>
      <c r="BG2" s="1"/>
      <c r="BH2" s="1"/>
      <c r="BI2" s="1"/>
      <c r="BJ2" s="1" t="s">
        <v>105</v>
      </c>
      <c r="BK2" s="1"/>
      <c r="BL2" s="1"/>
      <c r="BM2" s="1" t="s">
        <v>106</v>
      </c>
      <c r="BN2" s="1">
        <v>52</v>
      </c>
      <c r="BO2" s="1" t="s">
        <v>107</v>
      </c>
      <c r="BP2" s="1" t="str">
        <f>HYPERLINK("https://nconnect.nicmar.ac.in/storage/profile/ProfilePhoto_H2550001_173649.jpg","Download")</f>
        <v>0</v>
      </c>
      <c r="BQ2" s="3"/>
      <c r="BR2" s="3"/>
    </row>
    <row r="3" spans="1:70">
      <c r="A3" s="1" t="s">
        <v>70</v>
      </c>
      <c r="B3" s="1" t="s">
        <v>71</v>
      </c>
      <c r="C3" s="1" t="s">
        <v>108</v>
      </c>
      <c r="D3" s="1" t="s">
        <v>109</v>
      </c>
      <c r="E3" s="1"/>
      <c r="F3" s="1" t="s">
        <v>110</v>
      </c>
      <c r="G3" s="1" t="s">
        <v>111</v>
      </c>
      <c r="H3" s="1" t="s">
        <v>112</v>
      </c>
      <c r="I3" s="1" t="s">
        <v>113</v>
      </c>
      <c r="J3" s="1">
        <v>7993266179</v>
      </c>
      <c r="K3" s="1" t="s">
        <v>79</v>
      </c>
      <c r="L3" s="1" t="s">
        <v>114</v>
      </c>
      <c r="M3" s="1" t="s">
        <v>81</v>
      </c>
      <c r="N3" s="1" t="s">
        <v>115</v>
      </c>
      <c r="O3" s="1" t="s">
        <v>116</v>
      </c>
      <c r="P3" s="1" t="s">
        <v>117</v>
      </c>
      <c r="Q3" s="1" t="s">
        <v>118</v>
      </c>
      <c r="R3" s="1" t="s">
        <v>119</v>
      </c>
      <c r="S3" s="1">
        <v>7702145179</v>
      </c>
      <c r="T3" s="1" t="s">
        <v>120</v>
      </c>
      <c r="U3" s="1" t="s">
        <v>121</v>
      </c>
      <c r="V3" s="1">
        <v>7702145179</v>
      </c>
      <c r="W3" s="1" t="s">
        <v>122</v>
      </c>
      <c r="X3" s="1" t="s">
        <v>123</v>
      </c>
      <c r="Y3" s="1" t="s">
        <v>124</v>
      </c>
      <c r="Z3" s="1" t="s">
        <v>125</v>
      </c>
      <c r="AA3" s="1" t="s">
        <v>123</v>
      </c>
      <c r="AB3" s="1" t="s">
        <v>124</v>
      </c>
      <c r="AC3" s="1" t="s">
        <v>125</v>
      </c>
      <c r="AD3" s="1">
        <v>8.74</v>
      </c>
      <c r="AE3" s="1" t="s">
        <v>92</v>
      </c>
      <c r="AF3" s="1" t="s">
        <v>126</v>
      </c>
      <c r="AG3" s="1" t="s">
        <v>127</v>
      </c>
      <c r="AH3" s="1" t="s">
        <v>128</v>
      </c>
      <c r="AI3" s="1" t="s">
        <v>129</v>
      </c>
      <c r="AJ3" s="1">
        <v>95</v>
      </c>
      <c r="AK3" s="1">
        <v>9.5</v>
      </c>
      <c r="AL3" s="1" t="s">
        <v>130</v>
      </c>
      <c r="AM3" s="1" t="s">
        <v>131</v>
      </c>
      <c r="AN3" s="1" t="s">
        <v>99</v>
      </c>
      <c r="AO3" s="1" t="s">
        <v>132</v>
      </c>
      <c r="AP3" s="1">
        <v>94.8</v>
      </c>
      <c r="AQ3" s="1">
        <v>9.75</v>
      </c>
      <c r="AR3" s="1"/>
      <c r="AS3" s="1"/>
      <c r="AT3" s="1"/>
      <c r="AU3" s="1"/>
      <c r="AV3" s="1"/>
      <c r="AW3" s="1"/>
      <c r="AX3" s="1" t="s">
        <v>133</v>
      </c>
      <c r="AY3" s="1" t="s">
        <v>134</v>
      </c>
      <c r="AZ3" s="1" t="s">
        <v>103</v>
      </c>
      <c r="BA3" s="1" t="s">
        <v>135</v>
      </c>
      <c r="BB3" s="1">
        <v>71.8</v>
      </c>
      <c r="BC3" s="1">
        <v>7.93</v>
      </c>
      <c r="BD3" s="1"/>
      <c r="BE3" s="1"/>
      <c r="BF3" s="1"/>
      <c r="BG3" s="1"/>
      <c r="BH3" s="1"/>
      <c r="BI3" s="1"/>
      <c r="BJ3" s="1" t="s">
        <v>136</v>
      </c>
      <c r="BK3" s="1"/>
      <c r="BL3" s="1"/>
      <c r="BM3" s="1" t="s">
        <v>137</v>
      </c>
      <c r="BN3" s="1">
        <v>21</v>
      </c>
      <c r="BO3" s="1"/>
      <c r="BP3" s="1" t="str">
        <f>HYPERLINK("https://nconnect.nicmar.ac.in/storage/profile/ProfilePhoto_H2550002_513284.jpg","Download")</f>
        <v>0</v>
      </c>
      <c r="BQ3" s="3"/>
      <c r="BR3" s="3"/>
    </row>
    <row r="4" spans="1:70">
      <c r="A4" s="1" t="s">
        <v>70</v>
      </c>
      <c r="B4" s="1" t="s">
        <v>71</v>
      </c>
      <c r="C4" s="1" t="s">
        <v>138</v>
      </c>
      <c r="D4" s="1" t="s">
        <v>139</v>
      </c>
      <c r="E4" s="1"/>
      <c r="F4" s="1" t="s">
        <v>140</v>
      </c>
      <c r="G4" s="1" t="s">
        <v>141</v>
      </c>
      <c r="H4" s="1" t="s">
        <v>142</v>
      </c>
      <c r="I4" s="1" t="s">
        <v>143</v>
      </c>
      <c r="J4" s="1">
        <v>7702782850</v>
      </c>
      <c r="K4" s="1" t="s">
        <v>144</v>
      </c>
      <c r="L4" s="1" t="s">
        <v>145</v>
      </c>
      <c r="M4" s="1" t="s">
        <v>81</v>
      </c>
      <c r="N4" s="1" t="s">
        <v>146</v>
      </c>
      <c r="O4" s="1"/>
      <c r="P4" s="1" t="s">
        <v>147</v>
      </c>
      <c r="Q4" s="1" t="s">
        <v>148</v>
      </c>
      <c r="R4" s="1" t="s">
        <v>149</v>
      </c>
      <c r="S4" s="1">
        <v>8008017878</v>
      </c>
      <c r="T4" s="1" t="s">
        <v>150</v>
      </c>
      <c r="U4" s="1" t="s">
        <v>151</v>
      </c>
      <c r="V4" s="1">
        <v>8008017878</v>
      </c>
      <c r="W4" s="1" t="s">
        <v>152</v>
      </c>
      <c r="X4" s="1" t="s">
        <v>153</v>
      </c>
      <c r="Y4" s="1" t="s">
        <v>154</v>
      </c>
      <c r="Z4" s="1" t="s">
        <v>155</v>
      </c>
      <c r="AA4" s="1" t="s">
        <v>153</v>
      </c>
      <c r="AB4" s="1" t="s">
        <v>154</v>
      </c>
      <c r="AC4" s="1" t="s">
        <v>155</v>
      </c>
      <c r="AD4" s="1">
        <v>8.05</v>
      </c>
      <c r="AE4" s="1" t="s">
        <v>92</v>
      </c>
      <c r="AF4" s="1" t="s">
        <v>156</v>
      </c>
      <c r="AG4" s="1" t="s">
        <v>157</v>
      </c>
      <c r="AH4" s="1" t="s">
        <v>158</v>
      </c>
      <c r="AI4" s="1" t="s">
        <v>159</v>
      </c>
      <c r="AJ4" s="1">
        <v>92.15</v>
      </c>
      <c r="AK4" s="1">
        <v>9.7</v>
      </c>
      <c r="AL4" s="1" t="s">
        <v>160</v>
      </c>
      <c r="AM4" s="1" t="s">
        <v>161</v>
      </c>
      <c r="AN4" s="1" t="s">
        <v>162</v>
      </c>
      <c r="AO4" s="1" t="s">
        <v>163</v>
      </c>
      <c r="AP4" s="1">
        <v>58.4</v>
      </c>
      <c r="AQ4" s="1">
        <v>6.15</v>
      </c>
      <c r="AR4" s="1"/>
      <c r="AS4" s="1"/>
      <c r="AT4" s="1"/>
      <c r="AU4" s="1"/>
      <c r="AV4" s="1"/>
      <c r="AW4" s="1"/>
      <c r="AX4" s="1" t="s">
        <v>164</v>
      </c>
      <c r="AY4" s="1" t="s">
        <v>165</v>
      </c>
      <c r="AZ4" s="1" t="s">
        <v>166</v>
      </c>
      <c r="BA4" s="1" t="s">
        <v>104</v>
      </c>
      <c r="BB4" s="1">
        <v>83.13</v>
      </c>
      <c r="BC4" s="1">
        <v>8.75</v>
      </c>
      <c r="BD4" s="1"/>
      <c r="BE4" s="1"/>
      <c r="BF4" s="1"/>
      <c r="BG4" s="1"/>
      <c r="BH4" s="1"/>
      <c r="BI4" s="1"/>
      <c r="BJ4" s="1" t="s">
        <v>167</v>
      </c>
      <c r="BK4" s="1"/>
      <c r="BL4" s="1"/>
      <c r="BM4" s="1" t="s">
        <v>168</v>
      </c>
      <c r="BN4" s="1">
        <v>38</v>
      </c>
      <c r="BO4" s="1" t="s">
        <v>169</v>
      </c>
      <c r="BP4" s="1" t="str">
        <f>HYPERLINK("https://nconnect.nicmar.ac.in/storage/profile/ProfilePhoto_H2550003_465273.jpg","Download")</f>
        <v>0</v>
      </c>
      <c r="BQ4" s="3"/>
      <c r="BR4" s="3"/>
    </row>
    <row r="5" spans="1:70">
      <c r="A5" s="1" t="s">
        <v>70</v>
      </c>
      <c r="B5" s="1" t="s">
        <v>71</v>
      </c>
      <c r="C5" s="1" t="s">
        <v>170</v>
      </c>
      <c r="D5" s="1" t="s">
        <v>171</v>
      </c>
      <c r="E5" s="1"/>
      <c r="F5" s="1" t="s">
        <v>172</v>
      </c>
      <c r="G5" s="1" t="s">
        <v>173</v>
      </c>
      <c r="H5" s="1" t="s">
        <v>174</v>
      </c>
      <c r="I5" s="1" t="s">
        <v>175</v>
      </c>
      <c r="J5" s="1">
        <v>8688102422</v>
      </c>
      <c r="K5" s="1" t="s">
        <v>79</v>
      </c>
      <c r="L5" s="1" t="s">
        <v>176</v>
      </c>
      <c r="M5" s="1" t="s">
        <v>81</v>
      </c>
      <c r="N5" s="1" t="s">
        <v>177</v>
      </c>
      <c r="O5" s="1" t="s">
        <v>178</v>
      </c>
      <c r="P5" s="1" t="s">
        <v>179</v>
      </c>
      <c r="Q5" s="1" t="s">
        <v>180</v>
      </c>
      <c r="R5" s="1" t="s">
        <v>181</v>
      </c>
      <c r="S5" s="1">
        <v>9849118558</v>
      </c>
      <c r="T5" s="1" t="s">
        <v>182</v>
      </c>
      <c r="U5" s="1" t="s">
        <v>183</v>
      </c>
      <c r="V5" s="1">
        <v>8977124386</v>
      </c>
      <c r="W5" s="1" t="s">
        <v>184</v>
      </c>
      <c r="X5" s="1" t="s">
        <v>185</v>
      </c>
      <c r="Y5" s="1" t="s">
        <v>186</v>
      </c>
      <c r="Z5" s="1" t="s">
        <v>125</v>
      </c>
      <c r="AA5" s="1" t="s">
        <v>185</v>
      </c>
      <c r="AB5" s="1" t="s">
        <v>186</v>
      </c>
      <c r="AC5" s="1" t="s">
        <v>125</v>
      </c>
      <c r="AD5" s="1">
        <v>7.56</v>
      </c>
      <c r="AE5" s="1" t="s">
        <v>92</v>
      </c>
      <c r="AF5" s="1" t="s">
        <v>187</v>
      </c>
      <c r="AG5" s="1" t="s">
        <v>188</v>
      </c>
      <c r="AH5" s="1" t="s">
        <v>189</v>
      </c>
      <c r="AI5" s="1" t="s">
        <v>129</v>
      </c>
      <c r="AJ5" s="1">
        <v>71.25</v>
      </c>
      <c r="AK5" s="1">
        <v>7.5</v>
      </c>
      <c r="AL5" s="1" t="s">
        <v>190</v>
      </c>
      <c r="AM5" s="1" t="s">
        <v>188</v>
      </c>
      <c r="AN5" s="1" t="s">
        <v>158</v>
      </c>
      <c r="AO5" s="1" t="s">
        <v>132</v>
      </c>
      <c r="AP5" s="1">
        <v>75.05</v>
      </c>
      <c r="AQ5" s="1">
        <v>7.9</v>
      </c>
      <c r="AR5" s="1"/>
      <c r="AS5" s="1"/>
      <c r="AT5" s="1"/>
      <c r="AU5" s="1"/>
      <c r="AV5" s="1"/>
      <c r="AW5" s="1"/>
      <c r="AX5" s="1" t="s">
        <v>191</v>
      </c>
      <c r="AY5" s="1" t="s">
        <v>192</v>
      </c>
      <c r="AZ5" s="1" t="s">
        <v>193</v>
      </c>
      <c r="BA5" s="1" t="s">
        <v>104</v>
      </c>
      <c r="BB5" s="1">
        <v>71.8</v>
      </c>
      <c r="BC5" s="1">
        <v>7.68</v>
      </c>
      <c r="BD5" s="1"/>
      <c r="BE5" s="1"/>
      <c r="BF5" s="1"/>
      <c r="BG5" s="1"/>
      <c r="BH5" s="1"/>
      <c r="BI5" s="1"/>
      <c r="BJ5" s="1" t="s">
        <v>194</v>
      </c>
      <c r="BK5" s="1" t="s">
        <v>195</v>
      </c>
      <c r="BL5" s="1" t="s">
        <v>196</v>
      </c>
      <c r="BM5" s="1" t="s">
        <v>197</v>
      </c>
      <c r="BN5" s="1">
        <v>35</v>
      </c>
      <c r="BO5" s="1"/>
      <c r="BP5" s="1" t="str">
        <f>HYPERLINK("https://nconnect.nicmar.ac.in/storage/profile/ProfilePhoto_H2550004_943216.jpg","Download")</f>
        <v>0</v>
      </c>
      <c r="BQ5" s="3"/>
      <c r="BR5" s="3"/>
    </row>
    <row r="6" spans="1:70">
      <c r="A6" s="1" t="s">
        <v>70</v>
      </c>
      <c r="B6" s="1" t="s">
        <v>71</v>
      </c>
      <c r="C6" s="1" t="s">
        <v>198</v>
      </c>
      <c r="D6" s="1" t="s">
        <v>199</v>
      </c>
      <c r="E6" s="1" t="s">
        <v>200</v>
      </c>
      <c r="F6" s="1" t="s">
        <v>201</v>
      </c>
      <c r="G6" s="1" t="s">
        <v>202</v>
      </c>
      <c r="H6" s="1" t="s">
        <v>203</v>
      </c>
      <c r="I6" s="1" t="s">
        <v>204</v>
      </c>
      <c r="J6" s="1">
        <v>7337322739</v>
      </c>
      <c r="K6" s="1" t="s">
        <v>79</v>
      </c>
      <c r="L6" s="1" t="s">
        <v>205</v>
      </c>
      <c r="M6" s="1" t="s">
        <v>81</v>
      </c>
      <c r="N6" s="1" t="s">
        <v>206</v>
      </c>
      <c r="O6" s="1"/>
      <c r="P6" s="1" t="s">
        <v>207</v>
      </c>
      <c r="Q6" s="1" t="s">
        <v>208</v>
      </c>
      <c r="R6" s="1" t="s">
        <v>209</v>
      </c>
      <c r="S6" s="1">
        <v>6300275634</v>
      </c>
      <c r="T6" s="1" t="s">
        <v>210</v>
      </c>
      <c r="U6" s="1" t="s">
        <v>211</v>
      </c>
      <c r="V6" s="1">
        <v>6300275634</v>
      </c>
      <c r="W6" s="1" t="s">
        <v>88</v>
      </c>
      <c r="X6" s="1" t="s">
        <v>212</v>
      </c>
      <c r="Y6" s="1" t="s">
        <v>154</v>
      </c>
      <c r="Z6" s="1" t="s">
        <v>155</v>
      </c>
      <c r="AA6" s="1" t="s">
        <v>212</v>
      </c>
      <c r="AB6" s="1" t="s">
        <v>154</v>
      </c>
      <c r="AC6" s="1" t="s">
        <v>155</v>
      </c>
      <c r="AD6" s="1">
        <v>7.15</v>
      </c>
      <c r="AE6" s="1" t="s">
        <v>92</v>
      </c>
      <c r="AF6" s="1" t="s">
        <v>213</v>
      </c>
      <c r="AG6" s="1" t="s">
        <v>214</v>
      </c>
      <c r="AH6" s="1" t="s">
        <v>95</v>
      </c>
      <c r="AI6" s="1" t="s">
        <v>96</v>
      </c>
      <c r="AJ6" s="1">
        <v>93</v>
      </c>
      <c r="AK6" s="1">
        <v>9.3</v>
      </c>
      <c r="AL6" s="1" t="s">
        <v>215</v>
      </c>
      <c r="AM6" s="1" t="s">
        <v>216</v>
      </c>
      <c r="AN6" s="1" t="s">
        <v>158</v>
      </c>
      <c r="AO6" s="1" t="s">
        <v>132</v>
      </c>
      <c r="AP6" s="1">
        <v>65</v>
      </c>
      <c r="AQ6" s="1">
        <v>7.07</v>
      </c>
      <c r="AR6" s="1"/>
      <c r="AS6" s="1"/>
      <c r="AT6" s="1"/>
      <c r="AU6" s="1"/>
      <c r="AV6" s="1"/>
      <c r="AW6" s="1"/>
      <c r="AX6" s="1" t="s">
        <v>217</v>
      </c>
      <c r="AY6" s="1" t="s">
        <v>218</v>
      </c>
      <c r="AZ6" s="1" t="s">
        <v>219</v>
      </c>
      <c r="BA6" s="1" t="s">
        <v>135</v>
      </c>
      <c r="BB6" s="1">
        <v>58</v>
      </c>
      <c r="BC6" s="1">
        <v>6.62</v>
      </c>
      <c r="BD6" s="1"/>
      <c r="BE6" s="1"/>
      <c r="BF6" s="1"/>
      <c r="BG6" s="1"/>
      <c r="BH6" s="1"/>
      <c r="BI6" s="1"/>
      <c r="BJ6" s="1" t="s">
        <v>220</v>
      </c>
      <c r="BK6" s="1" t="s">
        <v>221</v>
      </c>
      <c r="BL6" s="1" t="s">
        <v>222</v>
      </c>
      <c r="BM6" s="1" t="s">
        <v>223</v>
      </c>
      <c r="BN6" s="1">
        <v>21</v>
      </c>
      <c r="BO6" s="1" t="s">
        <v>224</v>
      </c>
      <c r="BP6" s="1" t="str">
        <f>HYPERLINK("https://nconnect.nicmar.ac.in/storage/profile/ProfilePhoto_H2550005_683294.jpg","Download")</f>
        <v>0</v>
      </c>
      <c r="BQ6" s="3"/>
      <c r="BR6" s="3"/>
    </row>
    <row r="7" spans="1:70">
      <c r="A7" s="1" t="s">
        <v>70</v>
      </c>
      <c r="B7" s="1" t="s">
        <v>71</v>
      </c>
      <c r="C7" s="1" t="s">
        <v>225</v>
      </c>
      <c r="D7" s="1" t="s">
        <v>226</v>
      </c>
      <c r="E7" s="1" t="s">
        <v>227</v>
      </c>
      <c r="F7" s="1" t="s">
        <v>228</v>
      </c>
      <c r="G7" s="1" t="s">
        <v>229</v>
      </c>
      <c r="H7" s="1" t="s">
        <v>230</v>
      </c>
      <c r="I7" s="1" t="s">
        <v>231</v>
      </c>
      <c r="J7" s="1">
        <v>8121050834</v>
      </c>
      <c r="K7" s="1" t="s">
        <v>144</v>
      </c>
      <c r="L7" s="1" t="s">
        <v>232</v>
      </c>
      <c r="M7" s="1" t="s">
        <v>81</v>
      </c>
      <c r="N7" s="1" t="s">
        <v>233</v>
      </c>
      <c r="O7" s="1"/>
      <c r="P7" s="1" t="s">
        <v>207</v>
      </c>
      <c r="Q7" s="1" t="s">
        <v>234</v>
      </c>
      <c r="R7" s="1" t="s">
        <v>235</v>
      </c>
      <c r="S7" s="1">
        <v>9030625181</v>
      </c>
      <c r="T7" s="1" t="s">
        <v>210</v>
      </c>
      <c r="U7" s="1" t="s">
        <v>236</v>
      </c>
      <c r="V7" s="1">
        <v>7995512025</v>
      </c>
      <c r="W7" s="1" t="s">
        <v>210</v>
      </c>
      <c r="X7" s="1" t="s">
        <v>237</v>
      </c>
      <c r="Y7" s="1" t="s">
        <v>238</v>
      </c>
      <c r="Z7" s="1" t="s">
        <v>155</v>
      </c>
      <c r="AA7" s="1" t="s">
        <v>239</v>
      </c>
      <c r="AB7" s="1" t="s">
        <v>238</v>
      </c>
      <c r="AC7" s="1" t="s">
        <v>155</v>
      </c>
      <c r="AD7" s="1">
        <v>6.9</v>
      </c>
      <c r="AE7" s="1" t="s">
        <v>92</v>
      </c>
      <c r="AF7" s="1" t="s">
        <v>240</v>
      </c>
      <c r="AG7" s="1" t="s">
        <v>241</v>
      </c>
      <c r="AH7" s="1" t="s">
        <v>95</v>
      </c>
      <c r="AI7" s="1" t="s">
        <v>242</v>
      </c>
      <c r="AJ7" s="1">
        <v>66.8</v>
      </c>
      <c r="AK7" s="1">
        <v>0</v>
      </c>
      <c r="AL7" s="1" t="s">
        <v>243</v>
      </c>
      <c r="AM7" s="1" t="s">
        <v>161</v>
      </c>
      <c r="AN7" s="1" t="s">
        <v>158</v>
      </c>
      <c r="AO7" s="1" t="s">
        <v>244</v>
      </c>
      <c r="AP7" s="1">
        <v>78</v>
      </c>
      <c r="AQ7" s="1"/>
      <c r="AR7" s="1"/>
      <c r="AS7" s="1"/>
      <c r="AT7" s="1"/>
      <c r="AU7" s="1"/>
      <c r="AV7" s="1"/>
      <c r="AW7" s="1"/>
      <c r="AX7" s="1" t="s">
        <v>245</v>
      </c>
      <c r="AY7" s="1" t="s">
        <v>246</v>
      </c>
      <c r="AZ7" s="1" t="s">
        <v>247</v>
      </c>
      <c r="BA7" s="1" t="s">
        <v>135</v>
      </c>
      <c r="BB7" s="1">
        <v>74.86</v>
      </c>
      <c r="BC7" s="1">
        <v>7.88</v>
      </c>
      <c r="BD7" s="1"/>
      <c r="BE7" s="1"/>
      <c r="BF7" s="1"/>
      <c r="BG7" s="1"/>
      <c r="BH7" s="1"/>
      <c r="BI7" s="1"/>
      <c r="BJ7" s="1" t="s">
        <v>248</v>
      </c>
      <c r="BK7" s="1"/>
      <c r="BL7" s="1"/>
      <c r="BM7" s="1" t="s">
        <v>249</v>
      </c>
      <c r="BN7" s="1">
        <v>4</v>
      </c>
      <c r="BO7" s="1"/>
      <c r="BP7" s="1" t="str">
        <f>HYPERLINK("https://nconnect.nicmar.ac.in/storage/profile/ProfilePhoto_H2550006_953164.jpg","Download")</f>
        <v>0</v>
      </c>
      <c r="BQ7" s="3"/>
      <c r="BR7" s="3"/>
    </row>
    <row r="8" spans="1:70">
      <c r="A8" s="1" t="s">
        <v>70</v>
      </c>
      <c r="B8" s="1" t="s">
        <v>71</v>
      </c>
      <c r="C8" s="1" t="s">
        <v>250</v>
      </c>
      <c r="D8" s="1" t="s">
        <v>251</v>
      </c>
      <c r="E8" s="1"/>
      <c r="F8" s="1" t="s">
        <v>252</v>
      </c>
      <c r="G8" s="1" t="s">
        <v>253</v>
      </c>
      <c r="H8" s="1" t="s">
        <v>254</v>
      </c>
      <c r="I8" s="1" t="s">
        <v>255</v>
      </c>
      <c r="J8" s="1">
        <v>9059460705</v>
      </c>
      <c r="K8" s="1" t="s">
        <v>144</v>
      </c>
      <c r="L8" s="1" t="s">
        <v>256</v>
      </c>
      <c r="M8" s="1" t="s">
        <v>81</v>
      </c>
      <c r="N8" s="1" t="s">
        <v>257</v>
      </c>
      <c r="O8" s="1"/>
      <c r="P8" s="1" t="s">
        <v>117</v>
      </c>
      <c r="Q8" s="1" t="s">
        <v>258</v>
      </c>
      <c r="R8" s="1" t="s">
        <v>259</v>
      </c>
      <c r="S8" s="1">
        <v>8099311221</v>
      </c>
      <c r="T8" s="1" t="s">
        <v>260</v>
      </c>
      <c r="U8" s="1" t="s">
        <v>261</v>
      </c>
      <c r="V8" s="1">
        <v>7702580596</v>
      </c>
      <c r="W8" s="1" t="s">
        <v>262</v>
      </c>
      <c r="X8" s="1" t="s">
        <v>263</v>
      </c>
      <c r="Y8" s="1" t="s">
        <v>264</v>
      </c>
      <c r="Z8" s="1" t="s">
        <v>125</v>
      </c>
      <c r="AA8" s="1" t="s">
        <v>265</v>
      </c>
      <c r="AB8" s="1" t="s">
        <v>154</v>
      </c>
      <c r="AC8" s="1" t="s">
        <v>155</v>
      </c>
      <c r="AD8" s="1">
        <v>8.28</v>
      </c>
      <c r="AE8" s="1" t="s">
        <v>92</v>
      </c>
      <c r="AF8" s="1" t="s">
        <v>266</v>
      </c>
      <c r="AG8" s="1" t="s">
        <v>267</v>
      </c>
      <c r="AH8" s="1" t="s">
        <v>268</v>
      </c>
      <c r="AI8" s="1" t="s">
        <v>269</v>
      </c>
      <c r="AJ8" s="1">
        <v>88.5</v>
      </c>
      <c r="AK8" s="1">
        <v>9.3</v>
      </c>
      <c r="AL8" s="1" t="s">
        <v>243</v>
      </c>
      <c r="AM8" s="1" t="s">
        <v>267</v>
      </c>
      <c r="AN8" s="1" t="s">
        <v>270</v>
      </c>
      <c r="AO8" s="1" t="s">
        <v>271</v>
      </c>
      <c r="AP8" s="1">
        <v>90.1</v>
      </c>
      <c r="AQ8" s="1"/>
      <c r="AR8" s="1"/>
      <c r="AS8" s="1"/>
      <c r="AT8" s="1"/>
      <c r="AU8" s="1"/>
      <c r="AV8" s="1"/>
      <c r="AW8" s="1"/>
      <c r="AX8" s="1" t="s">
        <v>272</v>
      </c>
      <c r="AY8" s="1" t="s">
        <v>273</v>
      </c>
      <c r="AZ8" s="1" t="s">
        <v>128</v>
      </c>
      <c r="BA8" s="1" t="s">
        <v>247</v>
      </c>
      <c r="BB8" s="1">
        <v>76.5</v>
      </c>
      <c r="BC8" s="1">
        <v>8.15</v>
      </c>
      <c r="BD8" s="1"/>
      <c r="BE8" s="1"/>
      <c r="BF8" s="1"/>
      <c r="BG8" s="1"/>
      <c r="BH8" s="1"/>
      <c r="BI8" s="1"/>
      <c r="BJ8" s="1" t="s">
        <v>274</v>
      </c>
      <c r="BK8" s="1" t="s">
        <v>275</v>
      </c>
      <c r="BL8" s="1" t="s">
        <v>276</v>
      </c>
      <c r="BM8" s="1" t="s">
        <v>277</v>
      </c>
      <c r="BN8" s="1">
        <v>99</v>
      </c>
      <c r="BO8" s="1"/>
      <c r="BP8" s="1" t="str">
        <f>HYPERLINK("https://nconnect.nicmar.ac.in/storage/profile/ProfilePhoto_H2550007_234168.jpg","Download")</f>
        <v>0</v>
      </c>
      <c r="BQ8" s="3"/>
      <c r="BR8" s="3"/>
    </row>
    <row r="9" spans="1:70">
      <c r="A9" s="1" t="s">
        <v>70</v>
      </c>
      <c r="B9" s="1" t="s">
        <v>71</v>
      </c>
      <c r="C9" s="1" t="s">
        <v>278</v>
      </c>
      <c r="D9" s="1" t="s">
        <v>279</v>
      </c>
      <c r="E9" s="1"/>
      <c r="F9" s="1" t="s">
        <v>280</v>
      </c>
      <c r="G9" s="1" t="s">
        <v>281</v>
      </c>
      <c r="H9" s="1" t="s">
        <v>282</v>
      </c>
      <c r="I9" s="1" t="s">
        <v>283</v>
      </c>
      <c r="J9" s="1">
        <v>9550632559</v>
      </c>
      <c r="K9" s="1" t="s">
        <v>144</v>
      </c>
      <c r="L9" s="1" t="s">
        <v>284</v>
      </c>
      <c r="M9" s="1" t="s">
        <v>81</v>
      </c>
      <c r="N9" s="1" t="s">
        <v>285</v>
      </c>
      <c r="O9" s="1"/>
      <c r="P9" s="1" t="s">
        <v>147</v>
      </c>
      <c r="Q9" s="1" t="s">
        <v>286</v>
      </c>
      <c r="R9" s="1" t="s">
        <v>287</v>
      </c>
      <c r="S9" s="1">
        <v>8465836759</v>
      </c>
      <c r="T9" s="1" t="s">
        <v>210</v>
      </c>
      <c r="U9" s="1" t="s">
        <v>288</v>
      </c>
      <c r="V9" s="1">
        <v>8179117249</v>
      </c>
      <c r="W9" s="1" t="s">
        <v>289</v>
      </c>
      <c r="X9" s="1" t="s">
        <v>290</v>
      </c>
      <c r="Y9" s="1" t="s">
        <v>154</v>
      </c>
      <c r="Z9" s="1" t="s">
        <v>155</v>
      </c>
      <c r="AA9" s="1" t="s">
        <v>290</v>
      </c>
      <c r="AB9" s="1" t="s">
        <v>154</v>
      </c>
      <c r="AC9" s="1" t="s">
        <v>155</v>
      </c>
      <c r="AD9" s="1">
        <v>8.18</v>
      </c>
      <c r="AE9" s="1" t="s">
        <v>92</v>
      </c>
      <c r="AF9" s="1" t="s">
        <v>291</v>
      </c>
      <c r="AG9" s="1" t="s">
        <v>292</v>
      </c>
      <c r="AH9" s="1" t="s">
        <v>293</v>
      </c>
      <c r="AI9" s="1" t="s">
        <v>294</v>
      </c>
      <c r="AJ9" s="1">
        <v>93.1</v>
      </c>
      <c r="AK9" s="1">
        <v>9.8</v>
      </c>
      <c r="AL9" s="1" t="s">
        <v>295</v>
      </c>
      <c r="AM9" s="1" t="s">
        <v>296</v>
      </c>
      <c r="AN9" s="1" t="s">
        <v>95</v>
      </c>
      <c r="AO9" s="1" t="s">
        <v>159</v>
      </c>
      <c r="AP9" s="1">
        <v>83.3</v>
      </c>
      <c r="AQ9" s="1"/>
      <c r="AR9" s="1"/>
      <c r="AS9" s="1"/>
      <c r="AT9" s="1"/>
      <c r="AU9" s="1"/>
      <c r="AV9" s="1"/>
      <c r="AW9" s="1"/>
      <c r="AX9" s="1" t="s">
        <v>297</v>
      </c>
      <c r="AY9" s="1" t="s">
        <v>298</v>
      </c>
      <c r="AZ9" s="1" t="s">
        <v>299</v>
      </c>
      <c r="BA9" s="1" t="s">
        <v>300</v>
      </c>
      <c r="BB9" s="1">
        <v>75.66</v>
      </c>
      <c r="BC9" s="1"/>
      <c r="BD9" s="1"/>
      <c r="BE9" s="1"/>
      <c r="BF9" s="1"/>
      <c r="BG9" s="1"/>
      <c r="BH9" s="1"/>
      <c r="BI9" s="1"/>
      <c r="BJ9" s="1" t="s">
        <v>301</v>
      </c>
      <c r="BK9" s="1"/>
      <c r="BL9" s="1"/>
      <c r="BM9" s="1" t="s">
        <v>302</v>
      </c>
      <c r="BN9" s="1">
        <v>108</v>
      </c>
      <c r="BO9" s="1" t="s">
        <v>303</v>
      </c>
      <c r="BP9" s="1" t="str">
        <f>HYPERLINK("https://nconnect.nicmar.ac.in/storage/profile/ProfilePhoto_H2550008_482761.jpg","Download")</f>
        <v>0</v>
      </c>
      <c r="BQ9" s="3"/>
      <c r="BR9" s="3"/>
    </row>
    <row r="10" spans="1:70">
      <c r="A10" s="1" t="s">
        <v>70</v>
      </c>
      <c r="B10" s="1" t="s">
        <v>71</v>
      </c>
      <c r="C10" s="1" t="s">
        <v>304</v>
      </c>
      <c r="D10" s="1" t="s">
        <v>305</v>
      </c>
      <c r="E10" s="1"/>
      <c r="F10" s="1" t="s">
        <v>306</v>
      </c>
      <c r="G10" s="1" t="s">
        <v>307</v>
      </c>
      <c r="H10" s="1" t="s">
        <v>308</v>
      </c>
      <c r="I10" s="1" t="s">
        <v>309</v>
      </c>
      <c r="J10" s="1">
        <v>7396426632</v>
      </c>
      <c r="K10" s="1" t="s">
        <v>79</v>
      </c>
      <c r="L10" s="1" t="s">
        <v>310</v>
      </c>
      <c r="M10" s="1" t="s">
        <v>81</v>
      </c>
      <c r="N10" s="1" t="s">
        <v>146</v>
      </c>
      <c r="O10" s="1"/>
      <c r="P10" s="1" t="s">
        <v>83</v>
      </c>
      <c r="Q10" s="1" t="s">
        <v>311</v>
      </c>
      <c r="R10" s="1" t="s">
        <v>312</v>
      </c>
      <c r="S10" s="1">
        <v>8986035085</v>
      </c>
      <c r="T10" s="1" t="s">
        <v>313</v>
      </c>
      <c r="U10" s="1" t="s">
        <v>314</v>
      </c>
      <c r="V10" s="1">
        <v>9693799852</v>
      </c>
      <c r="W10" s="1" t="s">
        <v>122</v>
      </c>
      <c r="X10" s="1" t="s">
        <v>315</v>
      </c>
      <c r="Y10" s="1" t="s">
        <v>124</v>
      </c>
      <c r="Z10" s="1" t="s">
        <v>125</v>
      </c>
      <c r="AA10" s="1" t="s">
        <v>315</v>
      </c>
      <c r="AB10" s="1" t="s">
        <v>124</v>
      </c>
      <c r="AC10" s="1" t="s">
        <v>125</v>
      </c>
      <c r="AD10" s="1">
        <v>7.5</v>
      </c>
      <c r="AE10" s="1" t="s">
        <v>92</v>
      </c>
      <c r="AF10" s="1" t="s">
        <v>316</v>
      </c>
      <c r="AG10" s="1" t="s">
        <v>317</v>
      </c>
      <c r="AH10" s="1" t="s">
        <v>318</v>
      </c>
      <c r="AI10" s="1" t="s">
        <v>294</v>
      </c>
      <c r="AJ10" s="1">
        <v>82.65</v>
      </c>
      <c r="AK10" s="1">
        <v>8.7</v>
      </c>
      <c r="AL10" s="1" t="s">
        <v>243</v>
      </c>
      <c r="AM10" s="1" t="s">
        <v>317</v>
      </c>
      <c r="AN10" s="1" t="s">
        <v>95</v>
      </c>
      <c r="AO10" s="1" t="s">
        <v>319</v>
      </c>
      <c r="AP10" s="1">
        <v>81.5</v>
      </c>
      <c r="AQ10" s="1"/>
      <c r="AR10" s="1"/>
      <c r="AS10" s="1"/>
      <c r="AT10" s="1"/>
      <c r="AU10" s="1"/>
      <c r="AV10" s="1"/>
      <c r="AW10" s="1"/>
      <c r="AX10" s="1" t="s">
        <v>297</v>
      </c>
      <c r="AY10" s="1" t="s">
        <v>298</v>
      </c>
      <c r="AZ10" s="1" t="s">
        <v>299</v>
      </c>
      <c r="BA10" s="1" t="s">
        <v>320</v>
      </c>
      <c r="BB10" s="1">
        <v>71.39</v>
      </c>
      <c r="BC10" s="1">
        <v>7.36</v>
      </c>
      <c r="BD10" s="1"/>
      <c r="BE10" s="1"/>
      <c r="BF10" s="1"/>
      <c r="BG10" s="1"/>
      <c r="BH10" s="1"/>
      <c r="BI10" s="1"/>
      <c r="BJ10" s="1" t="s">
        <v>321</v>
      </c>
      <c r="BK10" s="1"/>
      <c r="BL10" s="1"/>
      <c r="BM10" s="1" t="s">
        <v>322</v>
      </c>
      <c r="BN10" s="1">
        <v>57</v>
      </c>
      <c r="BO10" s="1"/>
      <c r="BP10" s="1" t="str">
        <f>HYPERLINK("https://nconnect.nicmar.ac.in/storage/profile/ProfilePhoto_H2550009_419523.jpg","Download")</f>
        <v>0</v>
      </c>
      <c r="BQ10" s="3"/>
      <c r="BR10" s="3"/>
    </row>
    <row r="11" spans="1:70">
      <c r="A11" s="1" t="s">
        <v>70</v>
      </c>
      <c r="B11" s="1" t="s">
        <v>71</v>
      </c>
      <c r="C11" s="1" t="s">
        <v>323</v>
      </c>
      <c r="D11" s="1" t="s">
        <v>324</v>
      </c>
      <c r="E11" s="1"/>
      <c r="F11" s="1" t="s">
        <v>325</v>
      </c>
      <c r="G11" s="1" t="s">
        <v>326</v>
      </c>
      <c r="H11" s="1" t="s">
        <v>327</v>
      </c>
      <c r="I11" s="1" t="s">
        <v>328</v>
      </c>
      <c r="J11" s="1">
        <v>9182791291</v>
      </c>
      <c r="K11" s="1" t="s">
        <v>79</v>
      </c>
      <c r="L11" s="1" t="s">
        <v>329</v>
      </c>
      <c r="M11" s="1" t="s">
        <v>81</v>
      </c>
      <c r="N11" s="1" t="s">
        <v>330</v>
      </c>
      <c r="O11" s="1"/>
      <c r="P11" s="1" t="s">
        <v>83</v>
      </c>
      <c r="Q11" s="1" t="s">
        <v>331</v>
      </c>
      <c r="R11" s="1" t="s">
        <v>332</v>
      </c>
      <c r="S11" s="1">
        <v>9380627249</v>
      </c>
      <c r="T11" s="1" t="s">
        <v>333</v>
      </c>
      <c r="U11" s="1" t="s">
        <v>334</v>
      </c>
      <c r="V11" s="1">
        <v>9963149288</v>
      </c>
      <c r="W11" s="1" t="s">
        <v>122</v>
      </c>
      <c r="X11" s="1" t="s">
        <v>335</v>
      </c>
      <c r="Y11" s="1" t="s">
        <v>336</v>
      </c>
      <c r="Z11" s="1" t="s">
        <v>337</v>
      </c>
      <c r="AA11" s="1" t="s">
        <v>335</v>
      </c>
      <c r="AB11" s="1" t="s">
        <v>336</v>
      </c>
      <c r="AC11" s="1" t="s">
        <v>337</v>
      </c>
      <c r="AD11" s="1">
        <v>7.59</v>
      </c>
      <c r="AE11" s="1" t="s">
        <v>92</v>
      </c>
      <c r="AF11" s="1" t="s">
        <v>338</v>
      </c>
      <c r="AG11" s="1" t="s">
        <v>339</v>
      </c>
      <c r="AH11" s="1" t="s">
        <v>340</v>
      </c>
      <c r="AI11" s="1" t="s">
        <v>270</v>
      </c>
      <c r="AJ11" s="1">
        <v>52.25</v>
      </c>
      <c r="AK11" s="1">
        <v>5.5</v>
      </c>
      <c r="AL11" s="1" t="s">
        <v>341</v>
      </c>
      <c r="AM11" s="1" t="s">
        <v>339</v>
      </c>
      <c r="AN11" s="1" t="s">
        <v>342</v>
      </c>
      <c r="AO11" s="1" t="s">
        <v>294</v>
      </c>
      <c r="AP11" s="1">
        <v>77</v>
      </c>
      <c r="AQ11" s="1">
        <v>8.1</v>
      </c>
      <c r="AR11" s="1"/>
      <c r="AS11" s="1"/>
      <c r="AT11" s="1"/>
      <c r="AU11" s="1"/>
      <c r="AV11" s="1"/>
      <c r="AW11" s="1"/>
      <c r="AX11" s="1" t="s">
        <v>343</v>
      </c>
      <c r="AY11" s="1" t="s">
        <v>344</v>
      </c>
      <c r="AZ11" s="1" t="s">
        <v>128</v>
      </c>
      <c r="BA11" s="1" t="s">
        <v>247</v>
      </c>
      <c r="BB11" s="1">
        <v>72.2</v>
      </c>
      <c r="BC11" s="1">
        <v>7.22</v>
      </c>
      <c r="BD11" s="1" t="s">
        <v>345</v>
      </c>
      <c r="BE11" s="1" t="s">
        <v>346</v>
      </c>
      <c r="BF11" s="1" t="s">
        <v>347</v>
      </c>
      <c r="BG11" s="1" t="s">
        <v>348</v>
      </c>
      <c r="BH11" s="1">
        <v>73.8</v>
      </c>
      <c r="BI11" s="1">
        <v>7.72</v>
      </c>
      <c r="BJ11" s="1" t="s">
        <v>349</v>
      </c>
      <c r="BK11" s="1" t="s">
        <v>350</v>
      </c>
      <c r="BL11" s="1" t="s">
        <v>351</v>
      </c>
      <c r="BM11" s="1" t="s">
        <v>352</v>
      </c>
      <c r="BN11" s="1">
        <v>21</v>
      </c>
      <c r="BO11" s="1" t="s">
        <v>353</v>
      </c>
      <c r="BP11" s="1" t="str">
        <f>HYPERLINK("https://nconnect.nicmar.ac.in/storage/profile/ProfilePhoto_H2550010_816594.jpg","Download")</f>
        <v>0</v>
      </c>
      <c r="BQ11" s="3"/>
      <c r="BR11" s="3"/>
    </row>
    <row r="12" spans="1:70">
      <c r="A12" s="1" t="s">
        <v>70</v>
      </c>
      <c r="B12" s="1" t="s">
        <v>71</v>
      </c>
      <c r="C12" s="1" t="s">
        <v>354</v>
      </c>
      <c r="D12" s="1" t="s">
        <v>355</v>
      </c>
      <c r="E12" s="1" t="s">
        <v>356</v>
      </c>
      <c r="F12" s="1" t="s">
        <v>357</v>
      </c>
      <c r="G12" s="1" t="s">
        <v>358</v>
      </c>
      <c r="H12" s="1" t="s">
        <v>359</v>
      </c>
      <c r="I12" s="1" t="s">
        <v>360</v>
      </c>
      <c r="J12" s="1">
        <v>6358197277</v>
      </c>
      <c r="K12" s="1" t="s">
        <v>79</v>
      </c>
      <c r="L12" s="1" t="s">
        <v>361</v>
      </c>
      <c r="M12" s="1" t="s">
        <v>81</v>
      </c>
      <c r="N12" s="1" t="s">
        <v>362</v>
      </c>
      <c r="O12" s="1"/>
      <c r="P12" s="1" t="s">
        <v>83</v>
      </c>
      <c r="Q12" s="1" t="s">
        <v>363</v>
      </c>
      <c r="R12" s="1" t="s">
        <v>364</v>
      </c>
      <c r="S12" s="1">
        <v>9727793491</v>
      </c>
      <c r="T12" s="1" t="s">
        <v>86</v>
      </c>
      <c r="U12" s="1" t="s">
        <v>365</v>
      </c>
      <c r="V12" s="1">
        <v>6352107086</v>
      </c>
      <c r="W12" s="1" t="s">
        <v>86</v>
      </c>
      <c r="X12" s="1" t="s">
        <v>366</v>
      </c>
      <c r="Y12" s="1" t="s">
        <v>367</v>
      </c>
      <c r="Z12" s="1" t="s">
        <v>368</v>
      </c>
      <c r="AA12" s="1" t="s">
        <v>366</v>
      </c>
      <c r="AB12" s="1" t="s">
        <v>367</v>
      </c>
      <c r="AC12" s="1" t="s">
        <v>368</v>
      </c>
      <c r="AD12" s="1">
        <v>8.0</v>
      </c>
      <c r="AE12" s="1" t="s">
        <v>92</v>
      </c>
      <c r="AF12" s="1" t="s">
        <v>369</v>
      </c>
      <c r="AG12" s="1" t="s">
        <v>370</v>
      </c>
      <c r="AH12" s="1" t="s">
        <v>371</v>
      </c>
      <c r="AI12" s="1" t="s">
        <v>95</v>
      </c>
      <c r="AJ12" s="1">
        <v>68.4</v>
      </c>
      <c r="AK12" s="1">
        <v>7.2</v>
      </c>
      <c r="AL12" s="1" t="s">
        <v>372</v>
      </c>
      <c r="AM12" s="1" t="s">
        <v>373</v>
      </c>
      <c r="AN12" s="1" t="s">
        <v>374</v>
      </c>
      <c r="AO12" s="1" t="s">
        <v>375</v>
      </c>
      <c r="AP12" s="1">
        <v>57.2</v>
      </c>
      <c r="AQ12" s="1"/>
      <c r="AR12" s="1"/>
      <c r="AS12" s="1"/>
      <c r="AT12" s="1"/>
      <c r="AU12" s="1"/>
      <c r="AV12" s="1"/>
      <c r="AW12" s="1"/>
      <c r="AX12" s="1" t="s">
        <v>376</v>
      </c>
      <c r="AY12" s="1" t="s">
        <v>377</v>
      </c>
      <c r="AZ12" s="1" t="s">
        <v>378</v>
      </c>
      <c r="BA12" s="1" t="s">
        <v>379</v>
      </c>
      <c r="BB12" s="1">
        <v>66.3</v>
      </c>
      <c r="BC12" s="1">
        <v>6.88</v>
      </c>
      <c r="BD12" s="1"/>
      <c r="BE12" s="1"/>
      <c r="BF12" s="1"/>
      <c r="BG12" s="1"/>
      <c r="BH12" s="1"/>
      <c r="BI12" s="1"/>
      <c r="BJ12" s="1" t="s">
        <v>380</v>
      </c>
      <c r="BK12" s="1"/>
      <c r="BL12" s="1"/>
      <c r="BM12" s="1" t="s">
        <v>381</v>
      </c>
      <c r="BN12" s="1">
        <v>15</v>
      </c>
      <c r="BO12" s="1" t="s">
        <v>382</v>
      </c>
      <c r="BP12" s="1" t="str">
        <f>HYPERLINK("https://nconnect.nicmar.ac.in/storage/profile/ProfilePhoto_H2550011_138425.jpg","Download")</f>
        <v>0</v>
      </c>
      <c r="BQ12" s="3"/>
      <c r="BR12" s="3"/>
    </row>
    <row r="13" spans="1:70">
      <c r="A13" s="1" t="s">
        <v>70</v>
      </c>
      <c r="B13" s="1" t="s">
        <v>71</v>
      </c>
      <c r="C13" s="1" t="s">
        <v>383</v>
      </c>
      <c r="D13" s="1" t="s">
        <v>384</v>
      </c>
      <c r="E13" s="1"/>
      <c r="F13" s="1" t="s">
        <v>385</v>
      </c>
      <c r="G13" s="1" t="s">
        <v>386</v>
      </c>
      <c r="H13" s="1" t="s">
        <v>387</v>
      </c>
      <c r="I13" s="1" t="s">
        <v>388</v>
      </c>
      <c r="J13" s="1">
        <v>9656255303</v>
      </c>
      <c r="K13" s="1" t="s">
        <v>79</v>
      </c>
      <c r="L13" s="1" t="s">
        <v>389</v>
      </c>
      <c r="M13" s="1" t="s">
        <v>81</v>
      </c>
      <c r="N13" s="1" t="s">
        <v>390</v>
      </c>
      <c r="O13" s="1"/>
      <c r="P13" s="1" t="s">
        <v>117</v>
      </c>
      <c r="Q13" s="1" t="s">
        <v>391</v>
      </c>
      <c r="R13" s="1" t="s">
        <v>392</v>
      </c>
      <c r="S13" s="1">
        <v>7558977303</v>
      </c>
      <c r="T13" s="1" t="s">
        <v>393</v>
      </c>
      <c r="U13" s="1" t="s">
        <v>394</v>
      </c>
      <c r="V13" s="1">
        <v>9847633854</v>
      </c>
      <c r="W13" s="1" t="s">
        <v>122</v>
      </c>
      <c r="X13" s="1" t="s">
        <v>395</v>
      </c>
      <c r="Y13" s="1" t="s">
        <v>396</v>
      </c>
      <c r="Z13" s="1" t="s">
        <v>397</v>
      </c>
      <c r="AA13" s="1" t="s">
        <v>395</v>
      </c>
      <c r="AB13" s="1" t="s">
        <v>396</v>
      </c>
      <c r="AC13" s="1" t="s">
        <v>397</v>
      </c>
      <c r="AD13" s="1">
        <v>7.85</v>
      </c>
      <c r="AE13" s="1" t="s">
        <v>92</v>
      </c>
      <c r="AF13" s="1" t="s">
        <v>398</v>
      </c>
      <c r="AG13" s="1" t="s">
        <v>399</v>
      </c>
      <c r="AH13" s="1" t="s">
        <v>270</v>
      </c>
      <c r="AI13" s="1" t="s">
        <v>400</v>
      </c>
      <c r="AJ13" s="1">
        <v>90</v>
      </c>
      <c r="AK13" s="1"/>
      <c r="AL13" s="1" t="s">
        <v>401</v>
      </c>
      <c r="AM13" s="1" t="s">
        <v>402</v>
      </c>
      <c r="AN13" s="1" t="s">
        <v>293</v>
      </c>
      <c r="AO13" s="1" t="s">
        <v>242</v>
      </c>
      <c r="AP13" s="1">
        <v>77.75</v>
      </c>
      <c r="AQ13" s="1"/>
      <c r="AR13" s="1"/>
      <c r="AS13" s="1"/>
      <c r="AT13" s="1"/>
      <c r="AU13" s="1"/>
      <c r="AV13" s="1"/>
      <c r="AW13" s="1"/>
      <c r="AX13" s="1" t="s">
        <v>403</v>
      </c>
      <c r="AY13" s="1" t="s">
        <v>404</v>
      </c>
      <c r="AZ13" s="1" t="s">
        <v>374</v>
      </c>
      <c r="BA13" s="1" t="s">
        <v>300</v>
      </c>
      <c r="BB13" s="1">
        <v>67.9</v>
      </c>
      <c r="BC13" s="1">
        <v>6.79</v>
      </c>
      <c r="BD13" s="1"/>
      <c r="BE13" s="1"/>
      <c r="BF13" s="1"/>
      <c r="BG13" s="1"/>
      <c r="BH13" s="1"/>
      <c r="BI13" s="1"/>
      <c r="BJ13" s="1" t="s">
        <v>405</v>
      </c>
      <c r="BK13" s="1"/>
      <c r="BL13" s="1"/>
      <c r="BM13" s="1" t="s">
        <v>406</v>
      </c>
      <c r="BN13" s="1">
        <v>92</v>
      </c>
      <c r="BO13" s="1" t="s">
        <v>407</v>
      </c>
      <c r="BP13" s="1" t="str">
        <f>HYPERLINK("https://nconnect.nicmar.ac.in/storage/profile/ProfilePhoto_H2550012_327546.jpg","Download")</f>
        <v>0</v>
      </c>
      <c r="BQ13" s="3"/>
      <c r="BR13" s="3"/>
    </row>
    <row r="14" spans="1:70">
      <c r="A14" s="1" t="s">
        <v>70</v>
      </c>
      <c r="B14" s="1" t="s">
        <v>71</v>
      </c>
      <c r="C14" s="1" t="s">
        <v>408</v>
      </c>
      <c r="D14" s="1" t="s">
        <v>409</v>
      </c>
      <c r="E14" s="1"/>
      <c r="F14" s="1" t="s">
        <v>410</v>
      </c>
      <c r="G14" s="1" t="s">
        <v>411</v>
      </c>
      <c r="H14" s="1" t="s">
        <v>412</v>
      </c>
      <c r="I14" s="1" t="s">
        <v>413</v>
      </c>
      <c r="J14" s="1">
        <v>7075357625</v>
      </c>
      <c r="K14" s="1" t="s">
        <v>79</v>
      </c>
      <c r="L14" s="1" t="s">
        <v>414</v>
      </c>
      <c r="M14" s="1" t="s">
        <v>81</v>
      </c>
      <c r="N14" s="1" t="s">
        <v>415</v>
      </c>
      <c r="O14" s="1" t="s">
        <v>416</v>
      </c>
      <c r="P14" s="1" t="s">
        <v>417</v>
      </c>
      <c r="Q14" s="1" t="s">
        <v>418</v>
      </c>
      <c r="R14" s="1" t="s">
        <v>419</v>
      </c>
      <c r="S14" s="1">
        <v>9550099222</v>
      </c>
      <c r="T14" s="1" t="s">
        <v>210</v>
      </c>
      <c r="U14" s="1" t="s">
        <v>420</v>
      </c>
      <c r="V14" s="1">
        <v>9459344222</v>
      </c>
      <c r="W14" s="1" t="s">
        <v>122</v>
      </c>
      <c r="X14" s="1" t="s">
        <v>421</v>
      </c>
      <c r="Y14" s="1" t="s">
        <v>422</v>
      </c>
      <c r="Z14" s="1" t="s">
        <v>155</v>
      </c>
      <c r="AA14" s="1" t="s">
        <v>421</v>
      </c>
      <c r="AB14" s="1" t="s">
        <v>422</v>
      </c>
      <c r="AC14" s="1" t="s">
        <v>155</v>
      </c>
      <c r="AD14" s="1">
        <v>8.28</v>
      </c>
      <c r="AE14" s="1" t="s">
        <v>92</v>
      </c>
      <c r="AF14" s="1" t="s">
        <v>423</v>
      </c>
      <c r="AG14" s="1" t="s">
        <v>424</v>
      </c>
      <c r="AH14" s="1" t="s">
        <v>425</v>
      </c>
      <c r="AI14" s="1" t="s">
        <v>375</v>
      </c>
      <c r="AJ14" s="1">
        <v>87</v>
      </c>
      <c r="AK14" s="1">
        <v>8.7</v>
      </c>
      <c r="AL14" s="1" t="s">
        <v>426</v>
      </c>
      <c r="AM14" s="1" t="s">
        <v>427</v>
      </c>
      <c r="AN14" s="1" t="s">
        <v>162</v>
      </c>
      <c r="AO14" s="1" t="s">
        <v>247</v>
      </c>
      <c r="AP14" s="1">
        <v>90.4</v>
      </c>
      <c r="AQ14" s="1">
        <v>0</v>
      </c>
      <c r="AR14" s="1"/>
      <c r="AS14" s="1"/>
      <c r="AT14" s="1"/>
      <c r="AU14" s="1"/>
      <c r="AV14" s="1"/>
      <c r="AW14" s="1"/>
      <c r="AX14" s="1" t="s">
        <v>428</v>
      </c>
      <c r="AY14" s="1" t="s">
        <v>429</v>
      </c>
      <c r="AZ14" s="1" t="s">
        <v>100</v>
      </c>
      <c r="BA14" s="1" t="s">
        <v>430</v>
      </c>
      <c r="BB14" s="1">
        <v>64.79</v>
      </c>
      <c r="BC14" s="1">
        <v>6.82</v>
      </c>
      <c r="BD14" s="1"/>
      <c r="BE14" s="1"/>
      <c r="BF14" s="1"/>
      <c r="BG14" s="1"/>
      <c r="BH14" s="1"/>
      <c r="BI14" s="1"/>
      <c r="BJ14" s="1" t="s">
        <v>431</v>
      </c>
      <c r="BK14" s="1"/>
      <c r="BL14" s="1"/>
      <c r="BM14" s="1" t="s">
        <v>432</v>
      </c>
      <c r="BN14" s="1">
        <v>40</v>
      </c>
      <c r="BO14" s="1" t="s">
        <v>433</v>
      </c>
      <c r="BP14" s="1" t="str">
        <f>HYPERLINK("https://nconnect.nicmar.ac.in/storage/profile/ProfilePhoto_H2550013_653289.jpg","Download")</f>
        <v>0</v>
      </c>
      <c r="BQ14" s="3"/>
      <c r="BR14" s="3"/>
    </row>
    <row r="15" spans="1:70">
      <c r="A15" s="1" t="s">
        <v>70</v>
      </c>
      <c r="B15" s="1" t="s">
        <v>71</v>
      </c>
      <c r="C15" s="1" t="s">
        <v>434</v>
      </c>
      <c r="D15" s="1" t="s">
        <v>435</v>
      </c>
      <c r="E15" s="1"/>
      <c r="F15" s="1" t="s">
        <v>436</v>
      </c>
      <c r="G15" s="1" t="s">
        <v>437</v>
      </c>
      <c r="H15" s="1" t="s">
        <v>438</v>
      </c>
      <c r="I15" s="1" t="s">
        <v>439</v>
      </c>
      <c r="J15" s="1">
        <v>9666094242</v>
      </c>
      <c r="K15" s="1" t="s">
        <v>144</v>
      </c>
      <c r="L15" s="1" t="s">
        <v>440</v>
      </c>
      <c r="M15" s="1" t="s">
        <v>81</v>
      </c>
      <c r="N15" s="1" t="s">
        <v>146</v>
      </c>
      <c r="O15" s="1" t="s">
        <v>441</v>
      </c>
      <c r="P15" s="1" t="s">
        <v>117</v>
      </c>
      <c r="Q15" s="1" t="s">
        <v>442</v>
      </c>
      <c r="R15" s="1" t="s">
        <v>443</v>
      </c>
      <c r="S15" s="1">
        <v>9666984242</v>
      </c>
      <c r="T15" s="1" t="s">
        <v>86</v>
      </c>
      <c r="U15" s="1" t="s">
        <v>444</v>
      </c>
      <c r="V15" s="1">
        <v>9666484242</v>
      </c>
      <c r="W15" s="1" t="s">
        <v>88</v>
      </c>
      <c r="X15" s="1" t="s">
        <v>445</v>
      </c>
      <c r="Y15" s="1" t="s">
        <v>154</v>
      </c>
      <c r="Z15" s="1" t="s">
        <v>155</v>
      </c>
      <c r="AA15" s="1" t="s">
        <v>445</v>
      </c>
      <c r="AB15" s="1" t="s">
        <v>154</v>
      </c>
      <c r="AC15" s="1" t="s">
        <v>155</v>
      </c>
      <c r="AD15" s="1">
        <v>6.4</v>
      </c>
      <c r="AE15" s="1" t="s">
        <v>92</v>
      </c>
      <c r="AF15" s="1" t="s">
        <v>446</v>
      </c>
      <c r="AG15" s="1" t="s">
        <v>447</v>
      </c>
      <c r="AH15" s="1" t="s">
        <v>158</v>
      </c>
      <c r="AI15" s="1" t="s">
        <v>375</v>
      </c>
      <c r="AJ15" s="1">
        <v>93</v>
      </c>
      <c r="AK15" s="1"/>
      <c r="AL15" s="1" t="s">
        <v>448</v>
      </c>
      <c r="AM15" s="1" t="s">
        <v>161</v>
      </c>
      <c r="AN15" s="1" t="s">
        <v>162</v>
      </c>
      <c r="AO15" s="1" t="s">
        <v>163</v>
      </c>
      <c r="AP15" s="1">
        <v>85.4</v>
      </c>
      <c r="AQ15" s="1"/>
      <c r="AR15" s="1"/>
      <c r="AS15" s="1"/>
      <c r="AT15" s="1"/>
      <c r="AU15" s="1"/>
      <c r="AV15" s="1"/>
      <c r="AW15" s="1"/>
      <c r="AX15" s="1" t="s">
        <v>164</v>
      </c>
      <c r="AY15" s="1" t="s">
        <v>449</v>
      </c>
      <c r="AZ15" s="1" t="s">
        <v>450</v>
      </c>
      <c r="BA15" s="1" t="s">
        <v>451</v>
      </c>
      <c r="BB15" s="1">
        <v>60.72</v>
      </c>
      <c r="BC15" s="1"/>
      <c r="BD15" s="1"/>
      <c r="BE15" s="1"/>
      <c r="BF15" s="1"/>
      <c r="BG15" s="1"/>
      <c r="BH15" s="1"/>
      <c r="BI15" s="1"/>
      <c r="BJ15" s="1" t="s">
        <v>452</v>
      </c>
      <c r="BK15" s="1"/>
      <c r="BL15" s="1"/>
      <c r="BM15" s="1" t="s">
        <v>453</v>
      </c>
      <c r="BN15" s="1">
        <v>24</v>
      </c>
      <c r="BO15" s="1"/>
      <c r="BP15" s="1" t="str">
        <f>HYPERLINK("https://nconnect.nicmar.ac.in/storage/profile/ProfilePhoto_H2550014_291576.jpg","Download")</f>
        <v>0</v>
      </c>
      <c r="BQ15" s="3"/>
      <c r="BR15" s="3"/>
    </row>
    <row r="16" spans="1:70">
      <c r="A16" s="1" t="s">
        <v>70</v>
      </c>
      <c r="B16" s="1" t="s">
        <v>71</v>
      </c>
      <c r="C16" s="1" t="s">
        <v>454</v>
      </c>
      <c r="D16" s="1" t="s">
        <v>455</v>
      </c>
      <c r="E16" s="1"/>
      <c r="F16" s="1" t="s">
        <v>456</v>
      </c>
      <c r="G16" s="1" t="s">
        <v>457</v>
      </c>
      <c r="H16" s="1" t="s">
        <v>458</v>
      </c>
      <c r="I16" s="1" t="s">
        <v>459</v>
      </c>
      <c r="J16" s="1">
        <v>8712569702</v>
      </c>
      <c r="K16" s="1" t="s">
        <v>144</v>
      </c>
      <c r="L16" s="1" t="s">
        <v>460</v>
      </c>
      <c r="M16" s="1" t="s">
        <v>81</v>
      </c>
      <c r="N16" s="1" t="s">
        <v>461</v>
      </c>
      <c r="O16" s="1"/>
      <c r="P16" s="1" t="s">
        <v>83</v>
      </c>
      <c r="Q16" s="1" t="s">
        <v>462</v>
      </c>
      <c r="R16" s="1" t="s">
        <v>463</v>
      </c>
      <c r="S16" s="1">
        <v>7981537594</v>
      </c>
      <c r="T16" s="1" t="s">
        <v>464</v>
      </c>
      <c r="U16" s="1" t="s">
        <v>465</v>
      </c>
      <c r="V16" s="1">
        <v>9948326752</v>
      </c>
      <c r="W16" s="1" t="s">
        <v>122</v>
      </c>
      <c r="X16" s="1" t="s">
        <v>466</v>
      </c>
      <c r="Y16" s="1" t="s">
        <v>154</v>
      </c>
      <c r="Z16" s="1" t="s">
        <v>155</v>
      </c>
      <c r="AA16" s="1" t="s">
        <v>466</v>
      </c>
      <c r="AB16" s="1" t="s">
        <v>154</v>
      </c>
      <c r="AC16" s="1" t="s">
        <v>155</v>
      </c>
      <c r="AD16" s="1">
        <v>9.08</v>
      </c>
      <c r="AE16" s="1" t="s">
        <v>92</v>
      </c>
      <c r="AF16" s="1" t="s">
        <v>467</v>
      </c>
      <c r="AG16" s="1" t="s">
        <v>468</v>
      </c>
      <c r="AH16" s="1" t="s">
        <v>425</v>
      </c>
      <c r="AI16" s="1" t="s">
        <v>469</v>
      </c>
      <c r="AJ16" s="1">
        <v>83.6</v>
      </c>
      <c r="AK16" s="1">
        <v>8.8</v>
      </c>
      <c r="AL16" s="1" t="s">
        <v>243</v>
      </c>
      <c r="AM16" s="1" t="s">
        <v>161</v>
      </c>
      <c r="AN16" s="1" t="s">
        <v>95</v>
      </c>
      <c r="AO16" s="1" t="s">
        <v>319</v>
      </c>
      <c r="AP16" s="1">
        <v>80</v>
      </c>
      <c r="AQ16" s="1"/>
      <c r="AR16" s="1"/>
      <c r="AS16" s="1"/>
      <c r="AT16" s="1"/>
      <c r="AU16" s="1"/>
      <c r="AV16" s="1"/>
      <c r="AW16" s="1"/>
      <c r="AX16" s="1" t="s">
        <v>297</v>
      </c>
      <c r="AY16" s="1" t="s">
        <v>298</v>
      </c>
      <c r="AZ16" s="1" t="s">
        <v>378</v>
      </c>
      <c r="BA16" s="1" t="s">
        <v>320</v>
      </c>
      <c r="BB16" s="1">
        <v>71.63</v>
      </c>
      <c r="BC16" s="1">
        <v>7.54</v>
      </c>
      <c r="BD16" s="1"/>
      <c r="BE16" s="1"/>
      <c r="BF16" s="1"/>
      <c r="BG16" s="1"/>
      <c r="BH16" s="1"/>
      <c r="BI16" s="1"/>
      <c r="BJ16" s="1" t="s">
        <v>470</v>
      </c>
      <c r="BK16" s="1"/>
      <c r="BL16" s="1"/>
      <c r="BM16" s="1" t="s">
        <v>471</v>
      </c>
      <c r="BN16" s="1">
        <v>82</v>
      </c>
      <c r="BO16" s="1" t="s">
        <v>472</v>
      </c>
      <c r="BP16" s="1" t="str">
        <f>HYPERLINK("https://nconnect.nicmar.ac.in/storage/profile/ProfilePhoto_H2550015_521876.jpg","Download")</f>
        <v>0</v>
      </c>
      <c r="BQ16" s="3"/>
      <c r="BR16" s="3"/>
    </row>
    <row r="17" spans="1:70">
      <c r="A17" s="1" t="s">
        <v>70</v>
      </c>
      <c r="B17" s="1" t="s">
        <v>71</v>
      </c>
      <c r="C17" s="1" t="s">
        <v>473</v>
      </c>
      <c r="D17" s="1" t="s">
        <v>474</v>
      </c>
      <c r="E17" s="1" t="s">
        <v>475</v>
      </c>
      <c r="F17" s="1" t="s">
        <v>476</v>
      </c>
      <c r="G17" s="1" t="s">
        <v>477</v>
      </c>
      <c r="H17" s="1" t="s">
        <v>478</v>
      </c>
      <c r="I17" s="1" t="s">
        <v>479</v>
      </c>
      <c r="J17" s="1">
        <v>9010119043</v>
      </c>
      <c r="K17" s="1" t="s">
        <v>79</v>
      </c>
      <c r="L17" s="1" t="s">
        <v>480</v>
      </c>
      <c r="M17" s="1" t="s">
        <v>81</v>
      </c>
      <c r="N17" s="1" t="s">
        <v>415</v>
      </c>
      <c r="O17" s="1"/>
      <c r="P17" s="1" t="s">
        <v>83</v>
      </c>
      <c r="Q17" s="1" t="s">
        <v>481</v>
      </c>
      <c r="R17" s="1" t="s">
        <v>482</v>
      </c>
      <c r="S17" s="1">
        <v>9966999944</v>
      </c>
      <c r="T17" s="1" t="s">
        <v>210</v>
      </c>
      <c r="U17" s="1" t="s">
        <v>483</v>
      </c>
      <c r="V17" s="1">
        <v>7799939993</v>
      </c>
      <c r="W17" s="1" t="s">
        <v>88</v>
      </c>
      <c r="X17" s="1" t="s">
        <v>484</v>
      </c>
      <c r="Y17" s="1" t="s">
        <v>154</v>
      </c>
      <c r="Z17" s="1" t="s">
        <v>155</v>
      </c>
      <c r="AA17" s="1" t="s">
        <v>484</v>
      </c>
      <c r="AB17" s="1" t="s">
        <v>154</v>
      </c>
      <c r="AC17" s="1" t="s">
        <v>155</v>
      </c>
      <c r="AD17" s="1">
        <v>6.4</v>
      </c>
      <c r="AE17" s="1" t="s">
        <v>92</v>
      </c>
      <c r="AF17" s="1" t="s">
        <v>485</v>
      </c>
      <c r="AG17" s="1" t="s">
        <v>241</v>
      </c>
      <c r="AH17" s="1" t="s">
        <v>158</v>
      </c>
      <c r="AI17" s="1" t="s">
        <v>375</v>
      </c>
      <c r="AJ17" s="1">
        <v>69.8</v>
      </c>
      <c r="AK17" s="1"/>
      <c r="AL17" s="1" t="s">
        <v>486</v>
      </c>
      <c r="AM17" s="1" t="s">
        <v>161</v>
      </c>
      <c r="AN17" s="1" t="s">
        <v>162</v>
      </c>
      <c r="AO17" s="1" t="s">
        <v>163</v>
      </c>
      <c r="AP17" s="1">
        <v>62.2</v>
      </c>
      <c r="AQ17" s="1"/>
      <c r="AR17" s="1"/>
      <c r="AS17" s="1"/>
      <c r="AT17" s="1"/>
      <c r="AU17" s="1"/>
      <c r="AV17" s="1"/>
      <c r="AW17" s="1"/>
      <c r="AX17" s="1" t="s">
        <v>164</v>
      </c>
      <c r="AY17" s="1" t="s">
        <v>487</v>
      </c>
      <c r="AZ17" s="1" t="s">
        <v>166</v>
      </c>
      <c r="BA17" s="1" t="s">
        <v>300</v>
      </c>
      <c r="BB17" s="1">
        <v>61.94</v>
      </c>
      <c r="BC17" s="1"/>
      <c r="BD17" s="1"/>
      <c r="BE17" s="1"/>
      <c r="BF17" s="1"/>
      <c r="BG17" s="1"/>
      <c r="BH17" s="1"/>
      <c r="BI17" s="1"/>
      <c r="BJ17" s="1" t="s">
        <v>488</v>
      </c>
      <c r="BK17" s="1"/>
      <c r="BL17" s="1"/>
      <c r="BM17" s="1" t="s">
        <v>489</v>
      </c>
      <c r="BN17" s="1">
        <v>45</v>
      </c>
      <c r="BO17" s="1"/>
      <c r="BP17" s="1" t="str">
        <f>HYPERLINK("https://nconnect.nicmar.ac.in/storage/profile/ProfilePhoto_H2550016_546371.jpg","Download")</f>
        <v>0</v>
      </c>
      <c r="BQ17" s="3"/>
      <c r="BR17" s="3"/>
    </row>
    <row r="18" spans="1:70">
      <c r="A18" s="1" t="s">
        <v>70</v>
      </c>
      <c r="B18" s="1" t="s">
        <v>71</v>
      </c>
      <c r="C18" s="1" t="s">
        <v>490</v>
      </c>
      <c r="D18" s="1" t="s">
        <v>491</v>
      </c>
      <c r="E18" s="1"/>
      <c r="F18" s="1" t="s">
        <v>492</v>
      </c>
      <c r="G18" s="1" t="s">
        <v>493</v>
      </c>
      <c r="H18" s="1" t="s">
        <v>494</v>
      </c>
      <c r="I18" s="1" t="s">
        <v>495</v>
      </c>
      <c r="J18" s="1">
        <v>7569424718</v>
      </c>
      <c r="K18" s="1" t="s">
        <v>144</v>
      </c>
      <c r="L18" s="1" t="s">
        <v>496</v>
      </c>
      <c r="M18" s="1" t="s">
        <v>81</v>
      </c>
      <c r="N18" s="1" t="s">
        <v>497</v>
      </c>
      <c r="O18" s="1"/>
      <c r="P18" s="1" t="s">
        <v>117</v>
      </c>
      <c r="Q18" s="1" t="s">
        <v>498</v>
      </c>
      <c r="R18" s="1" t="s">
        <v>499</v>
      </c>
      <c r="S18" s="1">
        <v>8985222229</v>
      </c>
      <c r="T18" s="1" t="s">
        <v>210</v>
      </c>
      <c r="U18" s="1" t="s">
        <v>500</v>
      </c>
      <c r="V18" s="1">
        <v>8985011381</v>
      </c>
      <c r="W18" s="1" t="s">
        <v>122</v>
      </c>
      <c r="X18" s="1" t="s">
        <v>501</v>
      </c>
      <c r="Y18" s="1" t="s">
        <v>154</v>
      </c>
      <c r="Z18" s="1" t="s">
        <v>155</v>
      </c>
      <c r="AA18" s="1" t="s">
        <v>502</v>
      </c>
      <c r="AB18" s="1" t="s">
        <v>154</v>
      </c>
      <c r="AC18" s="1" t="s">
        <v>155</v>
      </c>
      <c r="AD18" s="1">
        <v>7.87</v>
      </c>
      <c r="AE18" s="1" t="s">
        <v>92</v>
      </c>
      <c r="AF18" s="1" t="s">
        <v>503</v>
      </c>
      <c r="AG18" s="1" t="s">
        <v>504</v>
      </c>
      <c r="AH18" s="1" t="s">
        <v>293</v>
      </c>
      <c r="AI18" s="1" t="s">
        <v>294</v>
      </c>
      <c r="AJ18" s="1">
        <v>87.4</v>
      </c>
      <c r="AK18" s="1">
        <v>9.2</v>
      </c>
      <c r="AL18" s="1" t="s">
        <v>448</v>
      </c>
      <c r="AM18" s="1" t="s">
        <v>161</v>
      </c>
      <c r="AN18" s="1" t="s">
        <v>95</v>
      </c>
      <c r="AO18" s="1" t="s">
        <v>159</v>
      </c>
      <c r="AP18" s="1">
        <v>89.4</v>
      </c>
      <c r="AQ18" s="1"/>
      <c r="AR18" s="1"/>
      <c r="AS18" s="1"/>
      <c r="AT18" s="1"/>
      <c r="AU18" s="1"/>
      <c r="AV18" s="1"/>
      <c r="AW18" s="1"/>
      <c r="AX18" s="1" t="s">
        <v>297</v>
      </c>
      <c r="AY18" s="1" t="s">
        <v>505</v>
      </c>
      <c r="AZ18" s="1" t="s">
        <v>299</v>
      </c>
      <c r="BA18" s="1" t="s">
        <v>300</v>
      </c>
      <c r="BB18" s="1">
        <v>74.2</v>
      </c>
      <c r="BC18" s="1">
        <v>7.65</v>
      </c>
      <c r="BD18" s="1"/>
      <c r="BE18" s="1"/>
      <c r="BF18" s="1"/>
      <c r="BG18" s="1"/>
      <c r="BH18" s="1"/>
      <c r="BI18" s="1"/>
      <c r="BJ18" s="1" t="s">
        <v>506</v>
      </c>
      <c r="BK18" s="1"/>
      <c r="BL18" s="1"/>
      <c r="BM18" s="1" t="s">
        <v>507</v>
      </c>
      <c r="BN18" s="1">
        <v>44</v>
      </c>
      <c r="BO18" s="1" t="s">
        <v>508</v>
      </c>
      <c r="BP18" s="1" t="str">
        <f>HYPERLINK("https://nconnect.nicmar.ac.in/storage/profile/ProfilePhoto_H2550017_369547.jpg","Download")</f>
        <v>0</v>
      </c>
      <c r="BQ18" s="3"/>
      <c r="BR18" s="3"/>
    </row>
    <row r="19" spans="1:70">
      <c r="A19" s="1" t="s">
        <v>70</v>
      </c>
      <c r="B19" s="1" t="s">
        <v>71</v>
      </c>
      <c r="C19" s="1" t="s">
        <v>509</v>
      </c>
      <c r="D19" s="1" t="s">
        <v>510</v>
      </c>
      <c r="E19" s="1" t="s">
        <v>511</v>
      </c>
      <c r="F19" s="1" t="s">
        <v>512</v>
      </c>
      <c r="G19" s="1" t="s">
        <v>513</v>
      </c>
      <c r="H19" s="1" t="s">
        <v>514</v>
      </c>
      <c r="I19" s="1" t="s">
        <v>515</v>
      </c>
      <c r="J19" s="1">
        <v>9849461610</v>
      </c>
      <c r="K19" s="1" t="s">
        <v>79</v>
      </c>
      <c r="L19" s="1" t="s">
        <v>516</v>
      </c>
      <c r="M19" s="1" t="s">
        <v>81</v>
      </c>
      <c r="N19" s="1" t="s">
        <v>517</v>
      </c>
      <c r="O19" s="1" t="s">
        <v>518</v>
      </c>
      <c r="P19" s="1" t="s">
        <v>519</v>
      </c>
      <c r="Q19" s="1" t="s">
        <v>520</v>
      </c>
      <c r="R19" s="1" t="s">
        <v>521</v>
      </c>
      <c r="S19" s="1">
        <v>8185082481</v>
      </c>
      <c r="T19" s="1" t="s">
        <v>86</v>
      </c>
      <c r="U19" s="1" t="s">
        <v>522</v>
      </c>
      <c r="V19" s="1">
        <v>8309496716</v>
      </c>
      <c r="W19" s="1" t="s">
        <v>523</v>
      </c>
      <c r="X19" s="1" t="s">
        <v>524</v>
      </c>
      <c r="Y19" s="1" t="s">
        <v>525</v>
      </c>
      <c r="Z19" s="1" t="s">
        <v>155</v>
      </c>
      <c r="AA19" s="1" t="s">
        <v>524</v>
      </c>
      <c r="AB19" s="1" t="s">
        <v>525</v>
      </c>
      <c r="AC19" s="1" t="s">
        <v>155</v>
      </c>
      <c r="AD19" s="1" t="s">
        <v>92</v>
      </c>
      <c r="AE19" s="1" t="s">
        <v>92</v>
      </c>
      <c r="AF19" s="1" t="s">
        <v>526</v>
      </c>
      <c r="AG19" s="1" t="s">
        <v>527</v>
      </c>
      <c r="AH19" s="1" t="s">
        <v>95</v>
      </c>
      <c r="AI19" s="1" t="s">
        <v>129</v>
      </c>
      <c r="AJ19" s="1">
        <v>85.5</v>
      </c>
      <c r="AK19" s="1">
        <v>9</v>
      </c>
      <c r="AL19" s="1" t="s">
        <v>528</v>
      </c>
      <c r="AM19" s="1" t="s">
        <v>161</v>
      </c>
      <c r="AN19" s="1" t="s">
        <v>158</v>
      </c>
      <c r="AO19" s="1" t="s">
        <v>132</v>
      </c>
      <c r="AP19" s="1">
        <v>86.3</v>
      </c>
      <c r="AQ19" s="1"/>
      <c r="AR19" s="1"/>
      <c r="AS19" s="1"/>
      <c r="AT19" s="1"/>
      <c r="AU19" s="1"/>
      <c r="AV19" s="1"/>
      <c r="AW19" s="1"/>
      <c r="AX19" s="1" t="s">
        <v>529</v>
      </c>
      <c r="AY19" s="1" t="s">
        <v>530</v>
      </c>
      <c r="AZ19" s="1" t="s">
        <v>244</v>
      </c>
      <c r="BA19" s="1" t="s">
        <v>531</v>
      </c>
      <c r="BB19" s="1">
        <v>59.28</v>
      </c>
      <c r="BC19" s="1"/>
      <c r="BD19" s="1"/>
      <c r="BE19" s="1"/>
      <c r="BF19" s="1"/>
      <c r="BG19" s="1"/>
      <c r="BH19" s="1"/>
      <c r="BI19" s="1"/>
      <c r="BJ19" s="1" t="s">
        <v>532</v>
      </c>
      <c r="BK19" s="1"/>
      <c r="BL19" s="1"/>
      <c r="BM19" s="1" t="s">
        <v>533</v>
      </c>
      <c r="BN19" s="1">
        <v>72</v>
      </c>
      <c r="BO19" s="1"/>
      <c r="BP19" s="1" t="str">
        <f>HYPERLINK("https://nconnect.nicmar.ac.in/storage/profile/ProfilePhoto_H2550018_815234.jpg","Download")</f>
        <v>0</v>
      </c>
      <c r="BQ19" s="3"/>
      <c r="BR19" s="3"/>
    </row>
    <row r="20" spans="1:70">
      <c r="A20" s="1" t="s">
        <v>70</v>
      </c>
      <c r="B20" s="1" t="s">
        <v>71</v>
      </c>
      <c r="C20" s="1" t="s">
        <v>534</v>
      </c>
      <c r="D20" s="1" t="s">
        <v>535</v>
      </c>
      <c r="E20" s="1" t="s">
        <v>536</v>
      </c>
      <c r="F20" s="1" t="s">
        <v>228</v>
      </c>
      <c r="G20" s="1" t="s">
        <v>537</v>
      </c>
      <c r="H20" s="1" t="s">
        <v>538</v>
      </c>
      <c r="I20" s="1" t="s">
        <v>539</v>
      </c>
      <c r="J20" s="1">
        <v>8978367394</v>
      </c>
      <c r="K20" s="1" t="s">
        <v>79</v>
      </c>
      <c r="L20" s="1" t="s">
        <v>540</v>
      </c>
      <c r="M20" s="1" t="s">
        <v>81</v>
      </c>
      <c r="N20" s="1" t="s">
        <v>541</v>
      </c>
      <c r="O20" s="1" t="s">
        <v>542</v>
      </c>
      <c r="P20" s="1" t="s">
        <v>83</v>
      </c>
      <c r="Q20" s="1" t="s">
        <v>543</v>
      </c>
      <c r="R20" s="1" t="s">
        <v>544</v>
      </c>
      <c r="S20" s="1">
        <v>9440896837</v>
      </c>
      <c r="T20" s="1" t="s">
        <v>545</v>
      </c>
      <c r="U20" s="1" t="s">
        <v>546</v>
      </c>
      <c r="V20" s="1">
        <v>8500676296</v>
      </c>
      <c r="W20" s="1" t="s">
        <v>545</v>
      </c>
      <c r="X20" s="1" t="s">
        <v>547</v>
      </c>
      <c r="Y20" s="1" t="s">
        <v>548</v>
      </c>
      <c r="Z20" s="1" t="s">
        <v>155</v>
      </c>
      <c r="AA20" s="1" t="s">
        <v>547</v>
      </c>
      <c r="AB20" s="1" t="s">
        <v>548</v>
      </c>
      <c r="AC20" s="1" t="s">
        <v>155</v>
      </c>
      <c r="AD20" s="1">
        <v>6.85</v>
      </c>
      <c r="AE20" s="1" t="s">
        <v>92</v>
      </c>
      <c r="AF20" s="1" t="s">
        <v>549</v>
      </c>
      <c r="AG20" s="1" t="s">
        <v>550</v>
      </c>
      <c r="AH20" s="1" t="s">
        <v>95</v>
      </c>
      <c r="AI20" s="1" t="s">
        <v>242</v>
      </c>
      <c r="AJ20" s="1">
        <v>64.5</v>
      </c>
      <c r="AK20" s="1"/>
      <c r="AL20" s="1" t="s">
        <v>551</v>
      </c>
      <c r="AM20" s="1" t="s">
        <v>552</v>
      </c>
      <c r="AN20" s="1" t="s">
        <v>158</v>
      </c>
      <c r="AO20" s="1" t="s">
        <v>553</v>
      </c>
      <c r="AP20" s="1">
        <v>89.6</v>
      </c>
      <c r="AQ20" s="1"/>
      <c r="AR20" s="1"/>
      <c r="AS20" s="1"/>
      <c r="AT20" s="1"/>
      <c r="AU20" s="1"/>
      <c r="AV20" s="1"/>
      <c r="AW20" s="1"/>
      <c r="AX20" s="1" t="s">
        <v>554</v>
      </c>
      <c r="AY20" s="1" t="s">
        <v>555</v>
      </c>
      <c r="AZ20" s="1" t="s">
        <v>556</v>
      </c>
      <c r="BA20" s="1" t="s">
        <v>320</v>
      </c>
      <c r="BB20" s="1">
        <v>59.3</v>
      </c>
      <c r="BC20" s="1">
        <v>6.43</v>
      </c>
      <c r="BD20" s="1"/>
      <c r="BE20" s="1"/>
      <c r="BF20" s="1"/>
      <c r="BG20" s="1"/>
      <c r="BH20" s="1"/>
      <c r="BI20" s="1"/>
      <c r="BJ20" s="1" t="s">
        <v>557</v>
      </c>
      <c r="BK20" s="1"/>
      <c r="BL20" s="1"/>
      <c r="BM20" s="1" t="s">
        <v>558</v>
      </c>
      <c r="BN20" s="1">
        <v>65</v>
      </c>
      <c r="BO20" s="1" t="s">
        <v>559</v>
      </c>
      <c r="BP20" s="1" t="str">
        <f>HYPERLINK("https://nconnect.nicmar.ac.in/storage/profile/ProfilePhoto_H2550019_925617.jpg","Download")</f>
        <v>0</v>
      </c>
      <c r="BQ20" s="3"/>
      <c r="BR20" s="3"/>
    </row>
    <row r="21" spans="1:70">
      <c r="A21" s="1" t="s">
        <v>70</v>
      </c>
      <c r="B21" s="1" t="s">
        <v>71</v>
      </c>
      <c r="C21" s="1" t="s">
        <v>560</v>
      </c>
      <c r="D21" s="1" t="s">
        <v>561</v>
      </c>
      <c r="E21" s="1"/>
      <c r="F21" s="1" t="s">
        <v>562</v>
      </c>
      <c r="G21" s="1" t="s">
        <v>563</v>
      </c>
      <c r="H21" s="1" t="s">
        <v>564</v>
      </c>
      <c r="I21" s="1" t="s">
        <v>565</v>
      </c>
      <c r="J21" s="1">
        <v>7093714529</v>
      </c>
      <c r="K21" s="1" t="s">
        <v>79</v>
      </c>
      <c r="L21" s="1" t="s">
        <v>566</v>
      </c>
      <c r="M21" s="1" t="s">
        <v>81</v>
      </c>
      <c r="N21" s="1" t="s">
        <v>567</v>
      </c>
      <c r="O21" s="1" t="s">
        <v>568</v>
      </c>
      <c r="P21" s="1" t="s">
        <v>147</v>
      </c>
      <c r="Q21" s="1" t="s">
        <v>569</v>
      </c>
      <c r="R21" s="1" t="s">
        <v>570</v>
      </c>
      <c r="S21" s="1">
        <v>9492521146</v>
      </c>
      <c r="T21" s="1" t="s">
        <v>571</v>
      </c>
      <c r="U21" s="1" t="s">
        <v>572</v>
      </c>
      <c r="V21" s="1">
        <v>9492521146</v>
      </c>
      <c r="W21" s="1" t="s">
        <v>573</v>
      </c>
      <c r="X21" s="1" t="s">
        <v>574</v>
      </c>
      <c r="Y21" s="1" t="s">
        <v>575</v>
      </c>
      <c r="Z21" s="1" t="s">
        <v>125</v>
      </c>
      <c r="AA21" s="1" t="s">
        <v>576</v>
      </c>
      <c r="AB21" s="1" t="s">
        <v>575</v>
      </c>
      <c r="AC21" s="1" t="s">
        <v>125</v>
      </c>
      <c r="AD21" s="1" t="s">
        <v>92</v>
      </c>
      <c r="AE21" s="1" t="s">
        <v>92</v>
      </c>
      <c r="AF21" s="1" t="s">
        <v>577</v>
      </c>
      <c r="AG21" s="1" t="s">
        <v>578</v>
      </c>
      <c r="AH21" s="1" t="s">
        <v>579</v>
      </c>
      <c r="AI21" s="1" t="s">
        <v>159</v>
      </c>
      <c r="AJ21" s="1">
        <v>88.35</v>
      </c>
      <c r="AK21" s="1">
        <v>9.3</v>
      </c>
      <c r="AL21" s="1" t="s">
        <v>580</v>
      </c>
      <c r="AM21" s="1" t="s">
        <v>581</v>
      </c>
      <c r="AN21" s="1" t="s">
        <v>162</v>
      </c>
      <c r="AO21" s="1" t="s">
        <v>247</v>
      </c>
      <c r="AP21" s="1">
        <v>84</v>
      </c>
      <c r="AQ21" s="1"/>
      <c r="AR21" s="1"/>
      <c r="AS21" s="1"/>
      <c r="AT21" s="1"/>
      <c r="AU21" s="1"/>
      <c r="AV21" s="1"/>
      <c r="AW21" s="1"/>
      <c r="AX21" s="1" t="s">
        <v>582</v>
      </c>
      <c r="AY21" s="1" t="s">
        <v>583</v>
      </c>
      <c r="AZ21" s="1" t="s">
        <v>450</v>
      </c>
      <c r="BA21" s="1" t="s">
        <v>584</v>
      </c>
      <c r="BB21" s="1">
        <v>61.46</v>
      </c>
      <c r="BC21" s="1">
        <v>6.47</v>
      </c>
      <c r="BD21" s="1"/>
      <c r="BE21" s="1"/>
      <c r="BF21" s="1"/>
      <c r="BG21" s="1"/>
      <c r="BH21" s="1"/>
      <c r="BI21" s="1"/>
      <c r="BJ21" s="1" t="s">
        <v>585</v>
      </c>
      <c r="BK21" s="1"/>
      <c r="BL21" s="1"/>
      <c r="BM21" s="1" t="s">
        <v>586</v>
      </c>
      <c r="BN21" s="1">
        <v>61</v>
      </c>
      <c r="BO21" s="1" t="s">
        <v>587</v>
      </c>
      <c r="BP21" s="1" t="str">
        <f>HYPERLINK("https://nconnect.nicmar.ac.in/storage/profile/ProfilePhoto_H2550020_356978.jpg","Download")</f>
        <v>0</v>
      </c>
      <c r="BQ21" s="3"/>
      <c r="BR21" s="3"/>
    </row>
    <row r="22" spans="1:70">
      <c r="A22" s="1" t="s">
        <v>70</v>
      </c>
      <c r="B22" s="1" t="s">
        <v>71</v>
      </c>
      <c r="C22" s="1" t="s">
        <v>588</v>
      </c>
      <c r="D22" s="1" t="s">
        <v>589</v>
      </c>
      <c r="E22" s="1"/>
      <c r="F22" s="1" t="s">
        <v>590</v>
      </c>
      <c r="G22" s="1" t="s">
        <v>591</v>
      </c>
      <c r="H22" s="1" t="s">
        <v>592</v>
      </c>
      <c r="I22" s="1" t="s">
        <v>593</v>
      </c>
      <c r="J22" s="1">
        <v>9943941000</v>
      </c>
      <c r="K22" s="1" t="s">
        <v>79</v>
      </c>
      <c r="L22" s="1" t="s">
        <v>594</v>
      </c>
      <c r="M22" s="1" t="s">
        <v>81</v>
      </c>
      <c r="N22" s="1" t="s">
        <v>595</v>
      </c>
      <c r="O22" s="1"/>
      <c r="P22" s="1" t="s">
        <v>83</v>
      </c>
      <c r="Q22" s="1" t="s">
        <v>596</v>
      </c>
      <c r="R22" s="1" t="s">
        <v>597</v>
      </c>
      <c r="S22" s="1">
        <v>8610342832</v>
      </c>
      <c r="T22" s="1" t="s">
        <v>210</v>
      </c>
      <c r="U22" s="1" t="s">
        <v>598</v>
      </c>
      <c r="V22" s="1">
        <v>9566269295</v>
      </c>
      <c r="W22" s="1" t="s">
        <v>88</v>
      </c>
      <c r="X22" s="1" t="s">
        <v>599</v>
      </c>
      <c r="Y22" s="1" t="s">
        <v>336</v>
      </c>
      <c r="Z22" s="1" t="s">
        <v>337</v>
      </c>
      <c r="AA22" s="1" t="s">
        <v>599</v>
      </c>
      <c r="AB22" s="1" t="s">
        <v>336</v>
      </c>
      <c r="AC22" s="1" t="s">
        <v>337</v>
      </c>
      <c r="AD22" s="1">
        <v>7.5</v>
      </c>
      <c r="AE22" s="1" t="s">
        <v>92</v>
      </c>
      <c r="AF22" s="1" t="s">
        <v>600</v>
      </c>
      <c r="AG22" s="1" t="s">
        <v>601</v>
      </c>
      <c r="AH22" s="1" t="s">
        <v>242</v>
      </c>
      <c r="AI22" s="1" t="s">
        <v>375</v>
      </c>
      <c r="AJ22" s="1">
        <v>56</v>
      </c>
      <c r="AK22" s="1"/>
      <c r="AL22" s="1" t="s">
        <v>602</v>
      </c>
      <c r="AM22" s="1" t="s">
        <v>603</v>
      </c>
      <c r="AN22" s="1" t="s">
        <v>604</v>
      </c>
      <c r="AO22" s="1" t="s">
        <v>605</v>
      </c>
      <c r="AP22" s="1">
        <v>73.06</v>
      </c>
      <c r="AQ22" s="1"/>
      <c r="AR22" s="1"/>
      <c r="AS22" s="1"/>
      <c r="AT22" s="1"/>
      <c r="AU22" s="1"/>
      <c r="AV22" s="1"/>
      <c r="AW22" s="1"/>
      <c r="AX22" s="1" t="s">
        <v>606</v>
      </c>
      <c r="AY22" s="1" t="s">
        <v>607</v>
      </c>
      <c r="AZ22" s="1" t="s">
        <v>166</v>
      </c>
      <c r="BA22" s="1" t="s">
        <v>584</v>
      </c>
      <c r="BB22" s="1">
        <v>79.6</v>
      </c>
      <c r="BC22" s="1">
        <v>7.96</v>
      </c>
      <c r="BD22" s="1"/>
      <c r="BE22" s="1"/>
      <c r="BF22" s="1"/>
      <c r="BG22" s="1"/>
      <c r="BH22" s="1"/>
      <c r="BI22" s="1"/>
      <c r="BJ22" s="1" t="s">
        <v>608</v>
      </c>
      <c r="BK22" s="1"/>
      <c r="BL22" s="1"/>
      <c r="BM22" s="1" t="s">
        <v>609</v>
      </c>
      <c r="BN22" s="1">
        <v>4</v>
      </c>
      <c r="BO22" s="1" t="s">
        <v>610</v>
      </c>
      <c r="BP22" s="1" t="str">
        <f>HYPERLINK("https://nconnect.nicmar.ac.in/storage/profile/ProfilePhoto_H2550021_126459.jpg","Download")</f>
        <v>0</v>
      </c>
      <c r="BQ22" s="3"/>
      <c r="BR22" s="3"/>
    </row>
    <row r="23" spans="1:70">
      <c r="A23" s="1" t="s">
        <v>70</v>
      </c>
      <c r="B23" s="1" t="s">
        <v>71</v>
      </c>
      <c r="C23" s="1" t="s">
        <v>611</v>
      </c>
      <c r="D23" s="1" t="s">
        <v>612</v>
      </c>
      <c r="E23" s="1"/>
      <c r="F23" s="1" t="s">
        <v>613</v>
      </c>
      <c r="G23" s="1" t="s">
        <v>614</v>
      </c>
      <c r="H23" s="1" t="s">
        <v>615</v>
      </c>
      <c r="I23" s="1" t="s">
        <v>616</v>
      </c>
      <c r="J23" s="1">
        <v>6299257269</v>
      </c>
      <c r="K23" s="1" t="s">
        <v>79</v>
      </c>
      <c r="L23" s="1" t="s">
        <v>617</v>
      </c>
      <c r="M23" s="1" t="s">
        <v>81</v>
      </c>
      <c r="N23" s="1" t="s">
        <v>618</v>
      </c>
      <c r="O23" s="1"/>
      <c r="P23" s="1" t="s">
        <v>83</v>
      </c>
      <c r="Q23" s="1" t="s">
        <v>619</v>
      </c>
      <c r="R23" s="1" t="s">
        <v>620</v>
      </c>
      <c r="S23" s="1">
        <v>7303290222</v>
      </c>
      <c r="T23" s="1" t="s">
        <v>210</v>
      </c>
      <c r="U23" s="1" t="s">
        <v>621</v>
      </c>
      <c r="V23" s="1">
        <v>9122014999</v>
      </c>
      <c r="W23" s="1" t="s">
        <v>88</v>
      </c>
      <c r="X23" s="1" t="s">
        <v>622</v>
      </c>
      <c r="Y23" s="1" t="s">
        <v>623</v>
      </c>
      <c r="Z23" s="1" t="s">
        <v>624</v>
      </c>
      <c r="AA23" s="1" t="s">
        <v>622</v>
      </c>
      <c r="AB23" s="1" t="s">
        <v>623</v>
      </c>
      <c r="AC23" s="1" t="s">
        <v>624</v>
      </c>
      <c r="AD23" s="1">
        <v>8.36</v>
      </c>
      <c r="AE23" s="1" t="s">
        <v>92</v>
      </c>
      <c r="AF23" s="1" t="s">
        <v>625</v>
      </c>
      <c r="AG23" s="1" t="s">
        <v>626</v>
      </c>
      <c r="AH23" s="1" t="s">
        <v>271</v>
      </c>
      <c r="AI23" s="1" t="s">
        <v>242</v>
      </c>
      <c r="AJ23" s="1">
        <v>76.33</v>
      </c>
      <c r="AK23" s="1"/>
      <c r="AL23" s="1" t="s">
        <v>627</v>
      </c>
      <c r="AM23" s="1" t="s">
        <v>628</v>
      </c>
      <c r="AN23" s="1" t="s">
        <v>244</v>
      </c>
      <c r="AO23" s="1" t="s">
        <v>247</v>
      </c>
      <c r="AP23" s="1">
        <v>57.8</v>
      </c>
      <c r="AQ23" s="1"/>
      <c r="AR23" s="1"/>
      <c r="AS23" s="1"/>
      <c r="AT23" s="1"/>
      <c r="AU23" s="1"/>
      <c r="AV23" s="1"/>
      <c r="AW23" s="1"/>
      <c r="AX23" s="1" t="s">
        <v>629</v>
      </c>
      <c r="AY23" s="1" t="s">
        <v>630</v>
      </c>
      <c r="AZ23" s="1" t="s">
        <v>163</v>
      </c>
      <c r="BA23" s="1" t="s">
        <v>631</v>
      </c>
      <c r="BB23" s="1">
        <v>77.3</v>
      </c>
      <c r="BC23" s="1">
        <v>7.73</v>
      </c>
      <c r="BD23" s="1"/>
      <c r="BE23" s="1"/>
      <c r="BF23" s="1"/>
      <c r="BG23" s="1"/>
      <c r="BH23" s="1"/>
      <c r="BI23" s="1"/>
      <c r="BJ23" s="1" t="s">
        <v>632</v>
      </c>
      <c r="BK23" s="1"/>
      <c r="BL23" s="1"/>
      <c r="BM23" s="1" t="s">
        <v>633</v>
      </c>
      <c r="BN23" s="1">
        <v>33</v>
      </c>
      <c r="BO23" s="1" t="s">
        <v>634</v>
      </c>
      <c r="BP23" s="1" t="str">
        <f>HYPERLINK("https://nconnect.nicmar.ac.in/storage/profile/ProfilePhoto_H2550022_718954.jpg","Download")</f>
        <v>0</v>
      </c>
      <c r="BQ23" s="3"/>
      <c r="BR23" s="3"/>
    </row>
    <row r="24" spans="1:70">
      <c r="A24" s="1" t="s">
        <v>70</v>
      </c>
      <c r="B24" s="1" t="s">
        <v>71</v>
      </c>
      <c r="C24" s="1" t="s">
        <v>635</v>
      </c>
      <c r="D24" s="1" t="s">
        <v>636</v>
      </c>
      <c r="E24" s="1" t="s">
        <v>637</v>
      </c>
      <c r="F24" s="1" t="s">
        <v>638</v>
      </c>
      <c r="G24" s="1" t="s">
        <v>639</v>
      </c>
      <c r="H24" s="1" t="s">
        <v>640</v>
      </c>
      <c r="I24" s="1" t="s">
        <v>641</v>
      </c>
      <c r="J24" s="1">
        <v>9400945295</v>
      </c>
      <c r="K24" s="1" t="s">
        <v>79</v>
      </c>
      <c r="L24" s="1" t="s">
        <v>642</v>
      </c>
      <c r="M24" s="1" t="s">
        <v>81</v>
      </c>
      <c r="N24" s="1" t="s">
        <v>643</v>
      </c>
      <c r="O24" s="1" t="s">
        <v>644</v>
      </c>
      <c r="P24" s="1" t="s">
        <v>117</v>
      </c>
      <c r="Q24" s="1" t="s">
        <v>645</v>
      </c>
      <c r="R24" s="1" t="s">
        <v>646</v>
      </c>
      <c r="S24" s="1">
        <v>9495269044</v>
      </c>
      <c r="T24" s="1" t="s">
        <v>647</v>
      </c>
      <c r="U24" s="1" t="s">
        <v>648</v>
      </c>
      <c r="V24" s="1">
        <v>9495269044</v>
      </c>
      <c r="W24" s="1" t="s">
        <v>649</v>
      </c>
      <c r="X24" s="1" t="s">
        <v>650</v>
      </c>
      <c r="Y24" s="1" t="s">
        <v>651</v>
      </c>
      <c r="Z24" s="1" t="s">
        <v>397</v>
      </c>
      <c r="AA24" s="1" t="s">
        <v>650</v>
      </c>
      <c r="AB24" s="1" t="s">
        <v>651</v>
      </c>
      <c r="AC24" s="1" t="s">
        <v>397</v>
      </c>
      <c r="AD24" s="1">
        <v>8.15</v>
      </c>
      <c r="AE24" s="1" t="s">
        <v>92</v>
      </c>
      <c r="AF24" s="1" t="s">
        <v>652</v>
      </c>
      <c r="AG24" s="1" t="s">
        <v>653</v>
      </c>
      <c r="AH24" s="1" t="s">
        <v>271</v>
      </c>
      <c r="AI24" s="1" t="s">
        <v>129</v>
      </c>
      <c r="AJ24" s="1">
        <v>80.8</v>
      </c>
      <c r="AK24" s="1">
        <v>0</v>
      </c>
      <c r="AL24" s="1" t="s">
        <v>652</v>
      </c>
      <c r="AM24" s="1" t="s">
        <v>653</v>
      </c>
      <c r="AN24" s="1" t="s">
        <v>319</v>
      </c>
      <c r="AO24" s="1" t="s">
        <v>132</v>
      </c>
      <c r="AP24" s="1">
        <v>78.4</v>
      </c>
      <c r="AQ24" s="1">
        <v>0</v>
      </c>
      <c r="AR24" s="1"/>
      <c r="AS24" s="1"/>
      <c r="AT24" s="1"/>
      <c r="AU24" s="1"/>
      <c r="AV24" s="1"/>
      <c r="AW24" s="1"/>
      <c r="AX24" s="1" t="s">
        <v>654</v>
      </c>
      <c r="AY24" s="1" t="s">
        <v>655</v>
      </c>
      <c r="AZ24" s="1" t="s">
        <v>656</v>
      </c>
      <c r="BA24" s="1" t="s">
        <v>451</v>
      </c>
      <c r="BB24" s="1">
        <v>66.22</v>
      </c>
      <c r="BC24" s="1">
        <v>6.97</v>
      </c>
      <c r="BD24" s="1"/>
      <c r="BE24" s="1"/>
      <c r="BF24" s="1"/>
      <c r="BG24" s="1"/>
      <c r="BH24" s="1"/>
      <c r="BI24" s="1"/>
      <c r="BJ24" s="1" t="s">
        <v>657</v>
      </c>
      <c r="BK24" s="1"/>
      <c r="BL24" s="1"/>
      <c r="BM24" s="1" t="s">
        <v>658</v>
      </c>
      <c r="BN24" s="1">
        <v>260</v>
      </c>
      <c r="BO24" s="1"/>
      <c r="BP24" s="1" t="str">
        <f>HYPERLINK("https://nconnect.nicmar.ac.in/storage/profile/ProfilePhoto_H2550023_475296.jpg","Download")</f>
        <v>0</v>
      </c>
      <c r="BQ24" s="3"/>
      <c r="BR24" s="3"/>
    </row>
    <row r="25" spans="1:70">
      <c r="A25" s="1" t="s">
        <v>70</v>
      </c>
      <c r="B25" s="1" t="s">
        <v>71</v>
      </c>
      <c r="C25" s="1" t="s">
        <v>659</v>
      </c>
      <c r="D25" s="1" t="s">
        <v>660</v>
      </c>
      <c r="E25" s="1"/>
      <c r="F25" s="1" t="s">
        <v>661</v>
      </c>
      <c r="G25" s="1" t="s">
        <v>662</v>
      </c>
      <c r="H25" s="1" t="s">
        <v>663</v>
      </c>
      <c r="I25" s="1" t="s">
        <v>664</v>
      </c>
      <c r="J25" s="1">
        <v>9676632714</v>
      </c>
      <c r="K25" s="1" t="s">
        <v>79</v>
      </c>
      <c r="L25" s="1" t="s">
        <v>665</v>
      </c>
      <c r="M25" s="1" t="s">
        <v>81</v>
      </c>
      <c r="N25" s="1" t="s">
        <v>666</v>
      </c>
      <c r="O25" s="1" t="s">
        <v>667</v>
      </c>
      <c r="P25" s="1" t="s">
        <v>117</v>
      </c>
      <c r="Q25" s="1" t="s">
        <v>668</v>
      </c>
      <c r="R25" s="1" t="s">
        <v>669</v>
      </c>
      <c r="S25" s="1">
        <v>9959982399</v>
      </c>
      <c r="T25" s="1" t="s">
        <v>210</v>
      </c>
      <c r="U25" s="1" t="s">
        <v>670</v>
      </c>
      <c r="V25" s="1">
        <v>9032081123</v>
      </c>
      <c r="W25" s="1" t="s">
        <v>122</v>
      </c>
      <c r="X25" s="1" t="s">
        <v>671</v>
      </c>
      <c r="Y25" s="1" t="s">
        <v>672</v>
      </c>
      <c r="Z25" s="1" t="s">
        <v>155</v>
      </c>
      <c r="AA25" s="1" t="s">
        <v>671</v>
      </c>
      <c r="AB25" s="1" t="s">
        <v>672</v>
      </c>
      <c r="AC25" s="1" t="s">
        <v>155</v>
      </c>
      <c r="AD25" s="1">
        <v>7.98</v>
      </c>
      <c r="AE25" s="1" t="s">
        <v>92</v>
      </c>
      <c r="AF25" s="1" t="s">
        <v>673</v>
      </c>
      <c r="AG25" s="1" t="s">
        <v>674</v>
      </c>
      <c r="AH25" s="1" t="s">
        <v>270</v>
      </c>
      <c r="AI25" s="1" t="s">
        <v>271</v>
      </c>
      <c r="AJ25" s="1">
        <v>92</v>
      </c>
      <c r="AK25" s="1"/>
      <c r="AL25" s="1" t="s">
        <v>675</v>
      </c>
      <c r="AM25" s="1" t="s">
        <v>676</v>
      </c>
      <c r="AN25" s="1" t="s">
        <v>95</v>
      </c>
      <c r="AO25" s="1" t="s">
        <v>319</v>
      </c>
      <c r="AP25" s="1">
        <v>83.33</v>
      </c>
      <c r="AQ25" s="1"/>
      <c r="AR25" s="1"/>
      <c r="AS25" s="1"/>
      <c r="AT25" s="1"/>
      <c r="AU25" s="1"/>
      <c r="AV25" s="1"/>
      <c r="AW25" s="1"/>
      <c r="AX25" s="1" t="s">
        <v>677</v>
      </c>
      <c r="AY25" s="1" t="s">
        <v>678</v>
      </c>
      <c r="AZ25" s="1" t="s">
        <v>162</v>
      </c>
      <c r="BA25" s="1" t="s">
        <v>679</v>
      </c>
      <c r="BB25" s="1">
        <v>81.7</v>
      </c>
      <c r="BC25" s="1">
        <v>8.17</v>
      </c>
      <c r="BD25" s="1"/>
      <c r="BE25" s="1"/>
      <c r="BF25" s="1"/>
      <c r="BG25" s="1"/>
      <c r="BH25" s="1"/>
      <c r="BI25" s="1"/>
      <c r="BJ25" s="1" t="s">
        <v>680</v>
      </c>
      <c r="BK25" s="1"/>
      <c r="BL25" s="1"/>
      <c r="BM25" s="1" t="s">
        <v>681</v>
      </c>
      <c r="BN25" s="1">
        <v>87</v>
      </c>
      <c r="BO25" s="1" t="s">
        <v>682</v>
      </c>
      <c r="BP25" s="1" t="str">
        <f>HYPERLINK("https://nconnect.nicmar.ac.in/storage/profile/ProfilePhoto_H2550024_182639.jpg","Download")</f>
        <v>0</v>
      </c>
      <c r="BQ25" s="3"/>
      <c r="BR25" s="3"/>
    </row>
    <row r="26" spans="1:70">
      <c r="A26" s="1" t="s">
        <v>70</v>
      </c>
      <c r="B26" s="1" t="s">
        <v>71</v>
      </c>
      <c r="C26" s="1" t="s">
        <v>683</v>
      </c>
      <c r="D26" s="1" t="s">
        <v>684</v>
      </c>
      <c r="E26" s="1"/>
      <c r="F26" s="1" t="s">
        <v>685</v>
      </c>
      <c r="G26" s="1" t="s">
        <v>686</v>
      </c>
      <c r="H26" s="1" t="s">
        <v>687</v>
      </c>
      <c r="I26" s="1" t="s">
        <v>688</v>
      </c>
      <c r="J26" s="1">
        <v>9000086104</v>
      </c>
      <c r="K26" s="1" t="s">
        <v>79</v>
      </c>
      <c r="L26" s="1" t="s">
        <v>689</v>
      </c>
      <c r="M26" s="1" t="s">
        <v>81</v>
      </c>
      <c r="N26" s="1" t="s">
        <v>206</v>
      </c>
      <c r="O26" s="1" t="s">
        <v>690</v>
      </c>
      <c r="P26" s="1" t="s">
        <v>147</v>
      </c>
      <c r="Q26" s="1" t="s">
        <v>691</v>
      </c>
      <c r="R26" s="1" t="s">
        <v>692</v>
      </c>
      <c r="S26" s="1">
        <v>9000616104</v>
      </c>
      <c r="T26" s="1" t="s">
        <v>210</v>
      </c>
      <c r="U26" s="1" t="s">
        <v>693</v>
      </c>
      <c r="V26" s="1">
        <v>9700006104</v>
      </c>
      <c r="W26" s="1" t="s">
        <v>88</v>
      </c>
      <c r="X26" s="1" t="s">
        <v>694</v>
      </c>
      <c r="Y26" s="1" t="s">
        <v>154</v>
      </c>
      <c r="Z26" s="1" t="s">
        <v>155</v>
      </c>
      <c r="AA26" s="1" t="s">
        <v>694</v>
      </c>
      <c r="AB26" s="1" t="s">
        <v>154</v>
      </c>
      <c r="AC26" s="1" t="s">
        <v>155</v>
      </c>
      <c r="AD26" s="1">
        <v>9.23</v>
      </c>
      <c r="AE26" s="1" t="s">
        <v>92</v>
      </c>
      <c r="AF26" s="1" t="s">
        <v>695</v>
      </c>
      <c r="AG26" s="1" t="s">
        <v>696</v>
      </c>
      <c r="AH26" s="1" t="s">
        <v>697</v>
      </c>
      <c r="AI26" s="1" t="s">
        <v>375</v>
      </c>
      <c r="AJ26" s="1">
        <v>88.6</v>
      </c>
      <c r="AK26" s="1"/>
      <c r="AL26" s="1" t="s">
        <v>160</v>
      </c>
      <c r="AM26" s="1" t="s">
        <v>698</v>
      </c>
      <c r="AN26" s="1" t="s">
        <v>375</v>
      </c>
      <c r="AO26" s="1" t="s">
        <v>163</v>
      </c>
      <c r="AP26" s="1">
        <v>91.6</v>
      </c>
      <c r="AQ26" s="1"/>
      <c r="AR26" s="1"/>
      <c r="AS26" s="1"/>
      <c r="AT26" s="1"/>
      <c r="AU26" s="1"/>
      <c r="AV26" s="1"/>
      <c r="AW26" s="1"/>
      <c r="AX26" s="1" t="s">
        <v>699</v>
      </c>
      <c r="AY26" s="1" t="s">
        <v>700</v>
      </c>
      <c r="AZ26" s="1" t="s">
        <v>347</v>
      </c>
      <c r="BA26" s="1" t="s">
        <v>701</v>
      </c>
      <c r="BB26" s="1">
        <v>86.9</v>
      </c>
      <c r="BC26" s="1">
        <v>8.69</v>
      </c>
      <c r="BD26" s="1"/>
      <c r="BE26" s="1"/>
      <c r="BF26" s="1"/>
      <c r="BG26" s="1"/>
      <c r="BH26" s="1"/>
      <c r="BI26" s="1"/>
      <c r="BJ26" s="1" t="s">
        <v>702</v>
      </c>
      <c r="BK26" s="1"/>
      <c r="BL26" s="1"/>
      <c r="BM26" s="1" t="s">
        <v>703</v>
      </c>
      <c r="BN26" s="1">
        <v>30</v>
      </c>
      <c r="BO26" s="1" t="s">
        <v>704</v>
      </c>
      <c r="BP26" s="1" t="str">
        <f>HYPERLINK("https://nconnect.nicmar.ac.in/storage/profile/ProfilePhoto_H2550025_456789.jpg","Download")</f>
        <v>0</v>
      </c>
      <c r="BQ26" s="3"/>
      <c r="BR26" s="3"/>
    </row>
    <row r="27" spans="1:70">
      <c r="A27" s="1" t="s">
        <v>70</v>
      </c>
      <c r="B27" s="1" t="s">
        <v>71</v>
      </c>
      <c r="C27" s="1" t="s">
        <v>705</v>
      </c>
      <c r="D27" s="1" t="s">
        <v>706</v>
      </c>
      <c r="E27" s="1" t="s">
        <v>707</v>
      </c>
      <c r="F27" s="1" t="s">
        <v>708</v>
      </c>
      <c r="G27" s="1" t="s">
        <v>709</v>
      </c>
      <c r="H27" s="1" t="s">
        <v>710</v>
      </c>
      <c r="I27" s="1" t="s">
        <v>711</v>
      </c>
      <c r="J27" s="1">
        <v>9324058655</v>
      </c>
      <c r="K27" s="1" t="s">
        <v>79</v>
      </c>
      <c r="L27" s="1" t="s">
        <v>712</v>
      </c>
      <c r="M27" s="1" t="s">
        <v>81</v>
      </c>
      <c r="N27" s="1" t="s">
        <v>713</v>
      </c>
      <c r="O27" s="1"/>
      <c r="P27" s="1" t="s">
        <v>117</v>
      </c>
      <c r="Q27" s="1" t="s">
        <v>714</v>
      </c>
      <c r="R27" s="1" t="s">
        <v>708</v>
      </c>
      <c r="S27" s="1">
        <v>9004674107</v>
      </c>
      <c r="T27" s="1" t="s">
        <v>571</v>
      </c>
      <c r="U27" s="1" t="s">
        <v>715</v>
      </c>
      <c r="V27" s="1">
        <v>9004674107</v>
      </c>
      <c r="W27" s="1" t="s">
        <v>289</v>
      </c>
      <c r="X27" s="1" t="s">
        <v>716</v>
      </c>
      <c r="Y27" s="1" t="s">
        <v>717</v>
      </c>
      <c r="Z27" s="1" t="s">
        <v>718</v>
      </c>
      <c r="AA27" s="1" t="s">
        <v>716</v>
      </c>
      <c r="AB27" s="1" t="s">
        <v>717</v>
      </c>
      <c r="AC27" s="1" t="s">
        <v>718</v>
      </c>
      <c r="AD27" s="1">
        <v>7.67</v>
      </c>
      <c r="AE27" s="1" t="s">
        <v>92</v>
      </c>
      <c r="AF27" s="1" t="s">
        <v>719</v>
      </c>
      <c r="AG27" s="1" t="s">
        <v>720</v>
      </c>
      <c r="AH27" s="1" t="s">
        <v>293</v>
      </c>
      <c r="AI27" s="1" t="s">
        <v>95</v>
      </c>
      <c r="AJ27" s="1">
        <v>76.4</v>
      </c>
      <c r="AK27" s="1">
        <v>0</v>
      </c>
      <c r="AL27" s="1" t="s">
        <v>721</v>
      </c>
      <c r="AM27" s="1" t="s">
        <v>720</v>
      </c>
      <c r="AN27" s="1" t="s">
        <v>96</v>
      </c>
      <c r="AO27" s="1" t="s">
        <v>375</v>
      </c>
      <c r="AP27" s="1">
        <v>56</v>
      </c>
      <c r="AQ27" s="1">
        <v>0</v>
      </c>
      <c r="AR27" s="1"/>
      <c r="AS27" s="1"/>
      <c r="AT27" s="1"/>
      <c r="AU27" s="1"/>
      <c r="AV27" s="1"/>
      <c r="AW27" s="1"/>
      <c r="AX27" s="1" t="s">
        <v>722</v>
      </c>
      <c r="AY27" s="1" t="s">
        <v>723</v>
      </c>
      <c r="AZ27" s="1" t="s">
        <v>378</v>
      </c>
      <c r="BA27" s="1" t="s">
        <v>724</v>
      </c>
      <c r="BB27" s="1">
        <v>71.92</v>
      </c>
      <c r="BC27" s="1">
        <v>8.14</v>
      </c>
      <c r="BD27" s="1"/>
      <c r="BE27" s="1"/>
      <c r="BF27" s="1"/>
      <c r="BG27" s="1"/>
      <c r="BH27" s="1"/>
      <c r="BI27" s="1"/>
      <c r="BJ27" s="1" t="s">
        <v>725</v>
      </c>
      <c r="BK27" s="1" t="s">
        <v>726</v>
      </c>
      <c r="BL27" s="1" t="s">
        <v>727</v>
      </c>
      <c r="BM27" s="1" t="s">
        <v>728</v>
      </c>
      <c r="BN27" s="1">
        <v>15</v>
      </c>
      <c r="BO27" s="1" t="s">
        <v>729</v>
      </c>
      <c r="BP27" s="1" t="str">
        <f>HYPERLINK("https://nconnect.nicmar.ac.in/storage/profile/ProfilePhoto_H2550026_291835.jpg","Download")</f>
        <v>0</v>
      </c>
      <c r="BQ27" s="3"/>
      <c r="BR27" s="3"/>
    </row>
    <row r="28" spans="1:70">
      <c r="A28" s="1" t="s">
        <v>70</v>
      </c>
      <c r="B28" s="1" t="s">
        <v>71</v>
      </c>
      <c r="C28" s="1" t="s">
        <v>730</v>
      </c>
      <c r="D28" s="1" t="s">
        <v>731</v>
      </c>
      <c r="E28" s="1" t="s">
        <v>732</v>
      </c>
      <c r="F28" s="1" t="s">
        <v>733</v>
      </c>
      <c r="G28" s="1" t="s">
        <v>734</v>
      </c>
      <c r="H28" s="1" t="s">
        <v>735</v>
      </c>
      <c r="I28" s="1" t="s">
        <v>736</v>
      </c>
      <c r="J28" s="1">
        <v>9529768036</v>
      </c>
      <c r="K28" s="1" t="s">
        <v>79</v>
      </c>
      <c r="L28" s="1" t="s">
        <v>205</v>
      </c>
      <c r="M28" s="1" t="s">
        <v>81</v>
      </c>
      <c r="N28" s="1" t="s">
        <v>737</v>
      </c>
      <c r="O28" s="1" t="s">
        <v>738</v>
      </c>
      <c r="P28" s="1" t="s">
        <v>117</v>
      </c>
      <c r="Q28" s="1" t="s">
        <v>739</v>
      </c>
      <c r="R28" s="1" t="s">
        <v>740</v>
      </c>
      <c r="S28" s="1">
        <v>9561484648</v>
      </c>
      <c r="T28" s="1" t="s">
        <v>741</v>
      </c>
      <c r="U28" s="1" t="s">
        <v>742</v>
      </c>
      <c r="V28" s="1">
        <v>9561484648</v>
      </c>
      <c r="W28" s="1" t="s">
        <v>743</v>
      </c>
      <c r="X28" s="1" t="s">
        <v>744</v>
      </c>
      <c r="Y28" s="1" t="s">
        <v>745</v>
      </c>
      <c r="Z28" s="1" t="s">
        <v>718</v>
      </c>
      <c r="AA28" s="1" t="s">
        <v>744</v>
      </c>
      <c r="AB28" s="1" t="s">
        <v>745</v>
      </c>
      <c r="AC28" s="1" t="s">
        <v>718</v>
      </c>
      <c r="AD28" s="1">
        <v>8.87</v>
      </c>
      <c r="AE28" s="1" t="s">
        <v>92</v>
      </c>
      <c r="AF28" s="1" t="s">
        <v>746</v>
      </c>
      <c r="AG28" s="1" t="s">
        <v>747</v>
      </c>
      <c r="AH28" s="1" t="s">
        <v>95</v>
      </c>
      <c r="AI28" s="1" t="s">
        <v>129</v>
      </c>
      <c r="AJ28" s="1">
        <v>75.8</v>
      </c>
      <c r="AK28" s="1"/>
      <c r="AL28" s="1" t="s">
        <v>748</v>
      </c>
      <c r="AM28" s="1" t="s">
        <v>747</v>
      </c>
      <c r="AN28" s="1" t="s">
        <v>319</v>
      </c>
      <c r="AO28" s="1" t="s">
        <v>749</v>
      </c>
      <c r="AP28" s="1">
        <v>63.08</v>
      </c>
      <c r="AQ28" s="1"/>
      <c r="AR28" s="1"/>
      <c r="AS28" s="1"/>
      <c r="AT28" s="1"/>
      <c r="AU28" s="1"/>
      <c r="AV28" s="1"/>
      <c r="AW28" s="1"/>
      <c r="AX28" s="1" t="s">
        <v>750</v>
      </c>
      <c r="AY28" s="1" t="s">
        <v>751</v>
      </c>
      <c r="AZ28" s="1" t="s">
        <v>103</v>
      </c>
      <c r="BA28" s="1" t="s">
        <v>300</v>
      </c>
      <c r="BB28" s="1">
        <v>72.7</v>
      </c>
      <c r="BC28" s="1">
        <v>8.02</v>
      </c>
      <c r="BD28" s="1"/>
      <c r="BE28" s="1"/>
      <c r="BF28" s="1"/>
      <c r="BG28" s="1"/>
      <c r="BH28" s="1"/>
      <c r="BI28" s="1"/>
      <c r="BJ28" s="1" t="s">
        <v>752</v>
      </c>
      <c r="BK28" s="1"/>
      <c r="BL28" s="1"/>
      <c r="BM28" s="1" t="s">
        <v>753</v>
      </c>
      <c r="BN28" s="1">
        <v>66</v>
      </c>
      <c r="BO28" s="1"/>
      <c r="BP28" s="1" t="str">
        <f>HYPERLINK("https://nconnect.nicmar.ac.in/storage/profile/ProfilePhoto_H2550027_753481.jpg","Download")</f>
        <v>0</v>
      </c>
      <c r="BQ28" s="3"/>
      <c r="BR28" s="3"/>
    </row>
    <row r="29" spans="1:70">
      <c r="A29" s="1" t="s">
        <v>70</v>
      </c>
      <c r="B29" s="1" t="s">
        <v>71</v>
      </c>
      <c r="C29" s="1" t="s">
        <v>754</v>
      </c>
      <c r="D29" s="1" t="s">
        <v>755</v>
      </c>
      <c r="E29" s="1" t="s">
        <v>756</v>
      </c>
      <c r="F29" s="1" t="s">
        <v>757</v>
      </c>
      <c r="G29" s="1" t="s">
        <v>758</v>
      </c>
      <c r="H29" s="1" t="s">
        <v>759</v>
      </c>
      <c r="I29" s="1" t="s">
        <v>760</v>
      </c>
      <c r="J29" s="1">
        <v>8296176169</v>
      </c>
      <c r="K29" s="1" t="s">
        <v>79</v>
      </c>
      <c r="L29" s="1" t="s">
        <v>761</v>
      </c>
      <c r="M29" s="1" t="s">
        <v>81</v>
      </c>
      <c r="N29" s="1" t="s">
        <v>762</v>
      </c>
      <c r="O29" s="1"/>
      <c r="P29" s="1" t="s">
        <v>117</v>
      </c>
      <c r="Q29" s="1" t="s">
        <v>763</v>
      </c>
      <c r="R29" s="1" t="s">
        <v>764</v>
      </c>
      <c r="S29" s="1">
        <v>9448423345</v>
      </c>
      <c r="T29" s="1" t="s">
        <v>765</v>
      </c>
      <c r="U29" s="1" t="s">
        <v>766</v>
      </c>
      <c r="V29" s="1">
        <v>9448923903</v>
      </c>
      <c r="W29" s="1" t="s">
        <v>88</v>
      </c>
      <c r="X29" s="1" t="s">
        <v>767</v>
      </c>
      <c r="Y29" s="1" t="s">
        <v>768</v>
      </c>
      <c r="Z29" s="1" t="s">
        <v>91</v>
      </c>
      <c r="AA29" s="1" t="s">
        <v>767</v>
      </c>
      <c r="AB29" s="1" t="s">
        <v>768</v>
      </c>
      <c r="AC29" s="1" t="s">
        <v>91</v>
      </c>
      <c r="AD29" s="1">
        <v>6.49</v>
      </c>
      <c r="AE29" s="1" t="s">
        <v>92</v>
      </c>
      <c r="AF29" s="1" t="s">
        <v>769</v>
      </c>
      <c r="AG29" s="1" t="s">
        <v>770</v>
      </c>
      <c r="AH29" s="1" t="s">
        <v>95</v>
      </c>
      <c r="AI29" s="1" t="s">
        <v>96</v>
      </c>
      <c r="AJ29" s="1">
        <v>71.52</v>
      </c>
      <c r="AK29" s="1"/>
      <c r="AL29" s="1" t="s">
        <v>771</v>
      </c>
      <c r="AM29" s="1" t="s">
        <v>772</v>
      </c>
      <c r="AN29" s="1" t="s">
        <v>158</v>
      </c>
      <c r="AO29" s="1" t="s">
        <v>132</v>
      </c>
      <c r="AP29" s="1">
        <v>58.67</v>
      </c>
      <c r="AQ29" s="1"/>
      <c r="AR29" s="1"/>
      <c r="AS29" s="1"/>
      <c r="AT29" s="1"/>
      <c r="AU29" s="1"/>
      <c r="AV29" s="1"/>
      <c r="AW29" s="1"/>
      <c r="AX29" s="1" t="s">
        <v>773</v>
      </c>
      <c r="AY29" s="1" t="s">
        <v>774</v>
      </c>
      <c r="AZ29" s="1" t="s">
        <v>244</v>
      </c>
      <c r="BA29" s="1" t="s">
        <v>300</v>
      </c>
      <c r="BB29" s="1">
        <v>57.4</v>
      </c>
      <c r="BC29" s="1">
        <v>6.49</v>
      </c>
      <c r="BD29" s="1"/>
      <c r="BE29" s="1"/>
      <c r="BF29" s="1"/>
      <c r="BG29" s="1"/>
      <c r="BH29" s="1"/>
      <c r="BI29" s="1"/>
      <c r="BJ29" s="1" t="s">
        <v>775</v>
      </c>
      <c r="BK29" s="1"/>
      <c r="BL29" s="1"/>
      <c r="BM29" s="1" t="s">
        <v>776</v>
      </c>
      <c r="BN29" s="1">
        <v>23</v>
      </c>
      <c r="BO29" s="1" t="s">
        <v>777</v>
      </c>
      <c r="BP29" s="1" t="str">
        <f>HYPERLINK("https://nconnect.nicmar.ac.in/storage/profile/ProfilePhoto_H2550028_765123.jpg","Download")</f>
        <v>0</v>
      </c>
      <c r="BQ29" s="3"/>
      <c r="BR29" s="3"/>
    </row>
    <row r="30" spans="1:70">
      <c r="A30" s="1" t="s">
        <v>70</v>
      </c>
      <c r="B30" s="1" t="s">
        <v>71</v>
      </c>
      <c r="C30" s="1" t="s">
        <v>778</v>
      </c>
      <c r="D30" s="1" t="s">
        <v>779</v>
      </c>
      <c r="E30" s="1"/>
      <c r="F30" s="1" t="s">
        <v>780</v>
      </c>
      <c r="G30" s="1" t="s">
        <v>781</v>
      </c>
      <c r="H30" s="1" t="s">
        <v>782</v>
      </c>
      <c r="I30" s="1" t="s">
        <v>783</v>
      </c>
      <c r="J30" s="1">
        <v>8886111188</v>
      </c>
      <c r="K30" s="1" t="s">
        <v>79</v>
      </c>
      <c r="L30" s="1" t="s">
        <v>784</v>
      </c>
      <c r="M30" s="1" t="s">
        <v>81</v>
      </c>
      <c r="N30" s="1" t="s">
        <v>785</v>
      </c>
      <c r="O30" s="1" t="s">
        <v>786</v>
      </c>
      <c r="P30" s="1" t="s">
        <v>83</v>
      </c>
      <c r="Q30" s="1" t="s">
        <v>787</v>
      </c>
      <c r="R30" s="1" t="s">
        <v>788</v>
      </c>
      <c r="S30" s="1">
        <v>9652856744</v>
      </c>
      <c r="T30" s="1" t="s">
        <v>789</v>
      </c>
      <c r="U30" s="1" t="s">
        <v>790</v>
      </c>
      <c r="V30" s="1">
        <v>9652826744</v>
      </c>
      <c r="W30" s="1" t="s">
        <v>88</v>
      </c>
      <c r="X30" s="1" t="s">
        <v>791</v>
      </c>
      <c r="Y30" s="1" t="s">
        <v>792</v>
      </c>
      <c r="Z30" s="1" t="s">
        <v>125</v>
      </c>
      <c r="AA30" s="1" t="s">
        <v>791</v>
      </c>
      <c r="AB30" s="1" t="s">
        <v>792</v>
      </c>
      <c r="AC30" s="1" t="s">
        <v>125</v>
      </c>
      <c r="AD30" s="1">
        <v>9.18</v>
      </c>
      <c r="AE30" s="1" t="s">
        <v>92</v>
      </c>
      <c r="AF30" s="1" t="s">
        <v>793</v>
      </c>
      <c r="AG30" s="1" t="s">
        <v>794</v>
      </c>
      <c r="AH30" s="1" t="s">
        <v>268</v>
      </c>
      <c r="AI30" s="1" t="s">
        <v>795</v>
      </c>
      <c r="AJ30" s="1">
        <v>100</v>
      </c>
      <c r="AK30" s="1">
        <v>10</v>
      </c>
      <c r="AL30" s="1" t="s">
        <v>448</v>
      </c>
      <c r="AM30" s="1" t="s">
        <v>796</v>
      </c>
      <c r="AN30" s="1" t="s">
        <v>270</v>
      </c>
      <c r="AO30" s="1" t="s">
        <v>294</v>
      </c>
      <c r="AP30" s="1">
        <v>97.7</v>
      </c>
      <c r="AQ30" s="1">
        <v>0</v>
      </c>
      <c r="AR30" s="1"/>
      <c r="AS30" s="1"/>
      <c r="AT30" s="1"/>
      <c r="AU30" s="1"/>
      <c r="AV30" s="1"/>
      <c r="AW30" s="1"/>
      <c r="AX30" s="1" t="s">
        <v>797</v>
      </c>
      <c r="AY30" s="1" t="s">
        <v>798</v>
      </c>
      <c r="AZ30" s="1" t="s">
        <v>128</v>
      </c>
      <c r="BA30" s="1" t="s">
        <v>247</v>
      </c>
      <c r="BB30" s="1">
        <v>77.9</v>
      </c>
      <c r="BC30" s="1">
        <v>8.29</v>
      </c>
      <c r="BD30" s="1"/>
      <c r="BE30" s="1"/>
      <c r="BF30" s="1"/>
      <c r="BG30" s="1"/>
      <c r="BH30" s="1"/>
      <c r="BI30" s="1"/>
      <c r="BJ30" s="1" t="s">
        <v>799</v>
      </c>
      <c r="BK30" s="1"/>
      <c r="BL30" s="1"/>
      <c r="BM30" s="1" t="s">
        <v>800</v>
      </c>
      <c r="BN30" s="1">
        <v>47</v>
      </c>
      <c r="BO30" s="1" t="s">
        <v>801</v>
      </c>
      <c r="BP30" s="1" t="str">
        <f>HYPERLINK("https://nconnect.nicmar.ac.in/storage/profile/ProfilePhoto_H2550029_497238.jpg","Download")</f>
        <v>0</v>
      </c>
      <c r="BQ30" s="3"/>
      <c r="BR30" s="3"/>
    </row>
    <row r="31" spans="1:70">
      <c r="A31" s="1" t="s">
        <v>70</v>
      </c>
      <c r="B31" s="1" t="s">
        <v>71</v>
      </c>
      <c r="C31" s="1" t="s">
        <v>802</v>
      </c>
      <c r="D31" s="1" t="s">
        <v>803</v>
      </c>
      <c r="E31" s="1" t="s">
        <v>804</v>
      </c>
      <c r="F31" s="1" t="s">
        <v>805</v>
      </c>
      <c r="G31" s="1" t="s">
        <v>806</v>
      </c>
      <c r="H31" s="1" t="s">
        <v>807</v>
      </c>
      <c r="I31" s="1" t="s">
        <v>808</v>
      </c>
      <c r="J31" s="1">
        <v>9983266777</v>
      </c>
      <c r="K31" s="1" t="s">
        <v>79</v>
      </c>
      <c r="L31" s="1" t="s">
        <v>809</v>
      </c>
      <c r="M31" s="1" t="s">
        <v>81</v>
      </c>
      <c r="N31" s="1" t="s">
        <v>810</v>
      </c>
      <c r="O31" s="1" t="s">
        <v>811</v>
      </c>
      <c r="P31" s="1" t="s">
        <v>117</v>
      </c>
      <c r="Q31" s="1" t="s">
        <v>812</v>
      </c>
      <c r="R31" s="1" t="s">
        <v>813</v>
      </c>
      <c r="S31" s="1">
        <v>9963286797</v>
      </c>
      <c r="T31" s="1" t="s">
        <v>120</v>
      </c>
      <c r="U31" s="1" t="s">
        <v>814</v>
      </c>
      <c r="V31" s="1">
        <v>9701355565</v>
      </c>
      <c r="W31" s="1" t="s">
        <v>122</v>
      </c>
      <c r="X31" s="1" t="s">
        <v>815</v>
      </c>
      <c r="Y31" s="1" t="s">
        <v>816</v>
      </c>
      <c r="Z31" s="1" t="s">
        <v>125</v>
      </c>
      <c r="AA31" s="1" t="s">
        <v>815</v>
      </c>
      <c r="AB31" s="1" t="s">
        <v>816</v>
      </c>
      <c r="AC31" s="1" t="s">
        <v>125</v>
      </c>
      <c r="AD31" s="1">
        <v>6.79</v>
      </c>
      <c r="AE31" s="1" t="s">
        <v>92</v>
      </c>
      <c r="AF31" s="1" t="s">
        <v>817</v>
      </c>
      <c r="AG31" s="1" t="s">
        <v>818</v>
      </c>
      <c r="AH31" s="1" t="s">
        <v>158</v>
      </c>
      <c r="AI31" s="1" t="s">
        <v>375</v>
      </c>
      <c r="AJ31" s="1">
        <v>98</v>
      </c>
      <c r="AK31" s="1"/>
      <c r="AL31" s="1" t="s">
        <v>819</v>
      </c>
      <c r="AM31" s="1" t="s">
        <v>818</v>
      </c>
      <c r="AN31" s="1" t="s">
        <v>162</v>
      </c>
      <c r="AO31" s="1" t="s">
        <v>820</v>
      </c>
      <c r="AP31" s="1">
        <v>62.8</v>
      </c>
      <c r="AQ31" s="1"/>
      <c r="AR31" s="1"/>
      <c r="AS31" s="1"/>
      <c r="AT31" s="1"/>
      <c r="AU31" s="1"/>
      <c r="AV31" s="1"/>
      <c r="AW31" s="1"/>
      <c r="AX31" s="1" t="s">
        <v>217</v>
      </c>
      <c r="AY31" s="1" t="s">
        <v>821</v>
      </c>
      <c r="AZ31" s="1" t="s">
        <v>450</v>
      </c>
      <c r="BA31" s="1" t="s">
        <v>584</v>
      </c>
      <c r="BB31" s="1">
        <v>60.5</v>
      </c>
      <c r="BC31" s="1"/>
      <c r="BD31" s="1"/>
      <c r="BE31" s="1"/>
      <c r="BF31" s="1"/>
      <c r="BG31" s="1"/>
      <c r="BH31" s="1"/>
      <c r="BI31" s="1"/>
      <c r="BJ31" s="1" t="s">
        <v>822</v>
      </c>
      <c r="BK31" s="1"/>
      <c r="BL31" s="1"/>
      <c r="BM31" s="1" t="s">
        <v>823</v>
      </c>
      <c r="BN31" s="1">
        <v>25</v>
      </c>
      <c r="BO31" s="1"/>
      <c r="BP31" s="1" t="str">
        <f>HYPERLINK("https://nconnect.nicmar.ac.in/storage/profile/ProfilePhoto_H2550030_487951.jpg","Download")</f>
        <v>0</v>
      </c>
      <c r="BQ31" s="3"/>
      <c r="BR31" s="3"/>
    </row>
    <row r="32" spans="1:70">
      <c r="A32" s="1" t="s">
        <v>70</v>
      </c>
      <c r="B32" s="1" t="s">
        <v>71</v>
      </c>
      <c r="C32" s="1" t="s">
        <v>824</v>
      </c>
      <c r="D32" s="1" t="s">
        <v>825</v>
      </c>
      <c r="E32" s="1" t="s">
        <v>826</v>
      </c>
      <c r="F32" s="1" t="s">
        <v>827</v>
      </c>
      <c r="G32" s="1" t="s">
        <v>828</v>
      </c>
      <c r="H32" s="1" t="s">
        <v>829</v>
      </c>
      <c r="I32" s="1" t="s">
        <v>830</v>
      </c>
      <c r="J32" s="1">
        <v>6363555369</v>
      </c>
      <c r="K32" s="1" t="s">
        <v>79</v>
      </c>
      <c r="L32" s="1" t="s">
        <v>831</v>
      </c>
      <c r="M32" s="1" t="s">
        <v>81</v>
      </c>
      <c r="N32" s="1" t="s">
        <v>832</v>
      </c>
      <c r="O32" s="1"/>
      <c r="P32" s="1" t="s">
        <v>83</v>
      </c>
      <c r="Q32" s="1" t="s">
        <v>833</v>
      </c>
      <c r="R32" s="1" t="s">
        <v>834</v>
      </c>
      <c r="S32" s="1">
        <v>9901492988</v>
      </c>
      <c r="T32" s="1" t="s">
        <v>835</v>
      </c>
      <c r="U32" s="1" t="s">
        <v>836</v>
      </c>
      <c r="V32" s="1">
        <v>9916783410</v>
      </c>
      <c r="W32" s="1" t="s">
        <v>88</v>
      </c>
      <c r="X32" s="1" t="s">
        <v>837</v>
      </c>
      <c r="Y32" s="1" t="s">
        <v>90</v>
      </c>
      <c r="Z32" s="1" t="s">
        <v>91</v>
      </c>
      <c r="AA32" s="1" t="s">
        <v>837</v>
      </c>
      <c r="AB32" s="1" t="s">
        <v>90</v>
      </c>
      <c r="AC32" s="1" t="s">
        <v>91</v>
      </c>
      <c r="AD32" s="1">
        <v>6.9</v>
      </c>
      <c r="AE32" s="1" t="s">
        <v>92</v>
      </c>
      <c r="AF32" s="1" t="s">
        <v>838</v>
      </c>
      <c r="AG32" s="1" t="s">
        <v>94</v>
      </c>
      <c r="AH32" s="1" t="s">
        <v>95</v>
      </c>
      <c r="AI32" s="1" t="s">
        <v>96</v>
      </c>
      <c r="AJ32" s="1">
        <v>74.56</v>
      </c>
      <c r="AK32" s="1"/>
      <c r="AL32" s="1"/>
      <c r="AM32" s="1"/>
      <c r="AN32" s="1"/>
      <c r="AO32" s="1"/>
      <c r="AP32" s="1"/>
      <c r="AQ32" s="1"/>
      <c r="AR32" s="1" t="s">
        <v>97</v>
      </c>
      <c r="AS32" s="1" t="s">
        <v>98</v>
      </c>
      <c r="AT32" s="1" t="s">
        <v>99</v>
      </c>
      <c r="AU32" s="1" t="s">
        <v>100</v>
      </c>
      <c r="AV32" s="1">
        <v>73.61</v>
      </c>
      <c r="AW32" s="1"/>
      <c r="AX32" s="1" t="s">
        <v>101</v>
      </c>
      <c r="AY32" s="1" t="s">
        <v>102</v>
      </c>
      <c r="AZ32" s="1" t="s">
        <v>103</v>
      </c>
      <c r="BA32" s="1" t="s">
        <v>104</v>
      </c>
      <c r="BB32" s="1">
        <v>56.9</v>
      </c>
      <c r="BC32" s="1">
        <v>6.44</v>
      </c>
      <c r="BD32" s="1"/>
      <c r="BE32" s="1"/>
      <c r="BF32" s="1"/>
      <c r="BG32" s="1"/>
      <c r="BH32" s="1"/>
      <c r="BI32" s="1"/>
      <c r="BJ32" s="1" t="s">
        <v>105</v>
      </c>
      <c r="BK32" s="1"/>
      <c r="BL32" s="1"/>
      <c r="BM32" s="1" t="s">
        <v>839</v>
      </c>
      <c r="BN32" s="1">
        <v>68</v>
      </c>
      <c r="BO32" s="1" t="s">
        <v>840</v>
      </c>
      <c r="BP32" s="1" t="str">
        <f>HYPERLINK("https://nconnect.nicmar.ac.in/storage/profile/ProfilePhoto_H2550031_894731.jpg","Download")</f>
        <v>0</v>
      </c>
      <c r="BQ32" s="3"/>
      <c r="BR32" s="3"/>
    </row>
    <row r="33" spans="1:70">
      <c r="A33" s="1" t="s">
        <v>70</v>
      </c>
      <c r="B33" s="1" t="s">
        <v>71</v>
      </c>
      <c r="C33" s="1" t="s">
        <v>841</v>
      </c>
      <c r="D33" s="1" t="s">
        <v>842</v>
      </c>
      <c r="E33" s="1"/>
      <c r="F33" s="1" t="s">
        <v>843</v>
      </c>
      <c r="G33" s="1" t="s">
        <v>844</v>
      </c>
      <c r="H33" s="1" t="s">
        <v>845</v>
      </c>
      <c r="I33" s="1" t="s">
        <v>846</v>
      </c>
      <c r="J33" s="1">
        <v>6209221661</v>
      </c>
      <c r="K33" s="1" t="s">
        <v>144</v>
      </c>
      <c r="L33" s="1" t="s">
        <v>847</v>
      </c>
      <c r="M33" s="1" t="s">
        <v>81</v>
      </c>
      <c r="N33" s="1" t="s">
        <v>82</v>
      </c>
      <c r="O33" s="1" t="s">
        <v>848</v>
      </c>
      <c r="P33" s="1" t="s">
        <v>83</v>
      </c>
      <c r="Q33" s="1" t="s">
        <v>849</v>
      </c>
      <c r="R33" s="1" t="s">
        <v>850</v>
      </c>
      <c r="S33" s="1">
        <v>9631147777</v>
      </c>
      <c r="T33" s="1" t="s">
        <v>851</v>
      </c>
      <c r="U33" s="1" t="s">
        <v>852</v>
      </c>
      <c r="V33" s="1">
        <v>9097821144</v>
      </c>
      <c r="W33" s="1" t="s">
        <v>523</v>
      </c>
      <c r="X33" s="1" t="s">
        <v>853</v>
      </c>
      <c r="Y33" s="1" t="s">
        <v>854</v>
      </c>
      <c r="Z33" s="1" t="s">
        <v>624</v>
      </c>
      <c r="AA33" s="1" t="s">
        <v>855</v>
      </c>
      <c r="AB33" s="1" t="s">
        <v>154</v>
      </c>
      <c r="AC33" s="1" t="s">
        <v>155</v>
      </c>
      <c r="AD33" s="1">
        <v>8.0</v>
      </c>
      <c r="AE33" s="1" t="s">
        <v>92</v>
      </c>
      <c r="AF33" s="1" t="s">
        <v>856</v>
      </c>
      <c r="AG33" s="1" t="s">
        <v>857</v>
      </c>
      <c r="AH33" s="1" t="s">
        <v>858</v>
      </c>
      <c r="AI33" s="1" t="s">
        <v>375</v>
      </c>
      <c r="AJ33" s="1">
        <v>81.33</v>
      </c>
      <c r="AK33" s="1">
        <v>8.56</v>
      </c>
      <c r="AL33" s="1" t="s">
        <v>859</v>
      </c>
      <c r="AM33" s="1" t="s">
        <v>241</v>
      </c>
      <c r="AN33" s="1" t="s">
        <v>860</v>
      </c>
      <c r="AO33" s="1" t="s">
        <v>861</v>
      </c>
      <c r="AP33" s="1">
        <v>89</v>
      </c>
      <c r="AQ33" s="1">
        <v>9.36</v>
      </c>
      <c r="AR33" s="1"/>
      <c r="AS33" s="1"/>
      <c r="AT33" s="1"/>
      <c r="AU33" s="1"/>
      <c r="AV33" s="1"/>
      <c r="AW33" s="1"/>
      <c r="AX33" s="1" t="s">
        <v>862</v>
      </c>
      <c r="AY33" s="1" t="s">
        <v>863</v>
      </c>
      <c r="AZ33" s="1" t="s">
        <v>861</v>
      </c>
      <c r="BA33" s="1" t="s">
        <v>104</v>
      </c>
      <c r="BB33" s="1">
        <v>71.85</v>
      </c>
      <c r="BC33" s="1">
        <v>9.34</v>
      </c>
      <c r="BD33" s="1"/>
      <c r="BE33" s="1"/>
      <c r="BF33" s="1"/>
      <c r="BG33" s="1"/>
      <c r="BH33" s="1"/>
      <c r="BI33" s="1"/>
      <c r="BJ33" s="1" t="s">
        <v>864</v>
      </c>
      <c r="BK33" s="1"/>
      <c r="BL33" s="1"/>
      <c r="BM33" s="1" t="s">
        <v>865</v>
      </c>
      <c r="BN33" s="1">
        <v>51</v>
      </c>
      <c r="BO33" s="1" t="s">
        <v>866</v>
      </c>
      <c r="BP33" s="1" t="str">
        <f>HYPERLINK("https://nconnect.nicmar.ac.in/storage/profile/ProfilePhoto_H2550032_921375.jpg","Download")</f>
        <v>0</v>
      </c>
      <c r="BQ33" s="3"/>
      <c r="BR33" s="3"/>
    </row>
    <row r="34" spans="1:70">
      <c r="A34" s="1" t="s">
        <v>70</v>
      </c>
      <c r="B34" s="1" t="s">
        <v>71</v>
      </c>
      <c r="C34" s="1" t="s">
        <v>867</v>
      </c>
      <c r="D34" s="1" t="s">
        <v>868</v>
      </c>
      <c r="E34" s="1"/>
      <c r="F34" s="1" t="s">
        <v>869</v>
      </c>
      <c r="G34" s="1" t="s">
        <v>870</v>
      </c>
      <c r="H34" s="1" t="s">
        <v>871</v>
      </c>
      <c r="I34" s="1" t="s">
        <v>872</v>
      </c>
      <c r="J34" s="1">
        <v>7676469260</v>
      </c>
      <c r="K34" s="1" t="s">
        <v>79</v>
      </c>
      <c r="L34" s="1" t="s">
        <v>873</v>
      </c>
      <c r="M34" s="1" t="s">
        <v>81</v>
      </c>
      <c r="N34" s="1" t="s">
        <v>874</v>
      </c>
      <c r="O34" s="1"/>
      <c r="P34" s="1" t="s">
        <v>147</v>
      </c>
      <c r="Q34" s="1" t="s">
        <v>875</v>
      </c>
      <c r="R34" s="1" t="s">
        <v>876</v>
      </c>
      <c r="S34" s="1">
        <v>9731069377</v>
      </c>
      <c r="T34" s="1" t="s">
        <v>877</v>
      </c>
      <c r="U34" s="1" t="s">
        <v>878</v>
      </c>
      <c r="V34" s="1">
        <v>7676429656</v>
      </c>
      <c r="W34" s="1" t="s">
        <v>88</v>
      </c>
      <c r="X34" s="1" t="s">
        <v>879</v>
      </c>
      <c r="Y34" s="1" t="s">
        <v>880</v>
      </c>
      <c r="Z34" s="1" t="s">
        <v>91</v>
      </c>
      <c r="AA34" s="1" t="s">
        <v>879</v>
      </c>
      <c r="AB34" s="1" t="s">
        <v>880</v>
      </c>
      <c r="AC34" s="1" t="s">
        <v>91</v>
      </c>
      <c r="AD34" s="1">
        <v>7.38</v>
      </c>
      <c r="AE34" s="1" t="s">
        <v>92</v>
      </c>
      <c r="AF34" s="1" t="s">
        <v>881</v>
      </c>
      <c r="AG34" s="1" t="s">
        <v>882</v>
      </c>
      <c r="AH34" s="1" t="s">
        <v>883</v>
      </c>
      <c r="AI34" s="1" t="s">
        <v>129</v>
      </c>
      <c r="AJ34" s="1">
        <v>85.44</v>
      </c>
      <c r="AK34" s="1"/>
      <c r="AL34" s="1" t="s">
        <v>884</v>
      </c>
      <c r="AM34" s="1" t="s">
        <v>885</v>
      </c>
      <c r="AN34" s="1" t="s">
        <v>129</v>
      </c>
      <c r="AO34" s="1" t="s">
        <v>132</v>
      </c>
      <c r="AP34" s="1">
        <v>59.5</v>
      </c>
      <c r="AQ34" s="1"/>
      <c r="AR34" s="1"/>
      <c r="AS34" s="1"/>
      <c r="AT34" s="1"/>
      <c r="AU34" s="1"/>
      <c r="AV34" s="1"/>
      <c r="AW34" s="1"/>
      <c r="AX34" s="1" t="s">
        <v>886</v>
      </c>
      <c r="AY34" s="1" t="s">
        <v>887</v>
      </c>
      <c r="AZ34" s="1" t="s">
        <v>888</v>
      </c>
      <c r="BA34" s="1" t="s">
        <v>300</v>
      </c>
      <c r="BB34" s="1">
        <v>62.3</v>
      </c>
      <c r="BC34" s="1">
        <v>6.98</v>
      </c>
      <c r="BD34" s="1"/>
      <c r="BE34" s="1"/>
      <c r="BF34" s="1"/>
      <c r="BG34" s="1"/>
      <c r="BH34" s="1"/>
      <c r="BI34" s="1"/>
      <c r="BJ34" s="1" t="s">
        <v>889</v>
      </c>
      <c r="BK34" s="1"/>
      <c r="BL34" s="1"/>
      <c r="BM34" s="1" t="s">
        <v>890</v>
      </c>
      <c r="BN34" s="1">
        <v>25</v>
      </c>
      <c r="BO34" s="1" t="s">
        <v>891</v>
      </c>
      <c r="BP34" s="1" t="str">
        <f>HYPERLINK("https://nconnect.nicmar.ac.in/storage/profile/ProfilePhoto_H2550033_853692.jpg","Download")</f>
        <v>0</v>
      </c>
      <c r="BQ34" s="3"/>
      <c r="BR34" s="3"/>
    </row>
    <row r="35" spans="1:70">
      <c r="A35" s="1" t="s">
        <v>70</v>
      </c>
      <c r="B35" s="1" t="s">
        <v>71</v>
      </c>
      <c r="C35" s="1" t="s">
        <v>892</v>
      </c>
      <c r="D35" s="1" t="s">
        <v>893</v>
      </c>
      <c r="E35" s="1" t="s">
        <v>894</v>
      </c>
      <c r="F35" s="1" t="s">
        <v>895</v>
      </c>
      <c r="G35" s="1" t="s">
        <v>896</v>
      </c>
      <c r="H35" s="1" t="s">
        <v>897</v>
      </c>
      <c r="I35" s="1" t="s">
        <v>898</v>
      </c>
      <c r="J35" s="1">
        <v>9326858849</v>
      </c>
      <c r="K35" s="1" t="s">
        <v>79</v>
      </c>
      <c r="L35" s="1" t="s">
        <v>899</v>
      </c>
      <c r="M35" s="1" t="s">
        <v>81</v>
      </c>
      <c r="N35" s="1" t="s">
        <v>900</v>
      </c>
      <c r="O35" s="1"/>
      <c r="P35" s="1" t="s">
        <v>147</v>
      </c>
      <c r="Q35" s="1" t="s">
        <v>901</v>
      </c>
      <c r="R35" s="1" t="s">
        <v>902</v>
      </c>
      <c r="S35" s="1">
        <v>8286579699</v>
      </c>
      <c r="T35" s="1" t="s">
        <v>903</v>
      </c>
      <c r="U35" s="1" t="s">
        <v>904</v>
      </c>
      <c r="V35" s="1">
        <v>8286579699</v>
      </c>
      <c r="W35" s="1" t="s">
        <v>88</v>
      </c>
      <c r="X35" s="1" t="s">
        <v>905</v>
      </c>
      <c r="Y35" s="1" t="s">
        <v>906</v>
      </c>
      <c r="Z35" s="1" t="s">
        <v>718</v>
      </c>
      <c r="AA35" s="1" t="s">
        <v>905</v>
      </c>
      <c r="AB35" s="1" t="s">
        <v>906</v>
      </c>
      <c r="AC35" s="1" t="s">
        <v>718</v>
      </c>
      <c r="AD35" s="1">
        <v>8.51</v>
      </c>
      <c r="AE35" s="1" t="s">
        <v>92</v>
      </c>
      <c r="AF35" s="1" t="s">
        <v>907</v>
      </c>
      <c r="AG35" s="1" t="s">
        <v>908</v>
      </c>
      <c r="AH35" s="1" t="s">
        <v>270</v>
      </c>
      <c r="AI35" s="1" t="s">
        <v>318</v>
      </c>
      <c r="AJ35" s="1">
        <v>70.4</v>
      </c>
      <c r="AK35" s="1"/>
      <c r="AL35" s="1" t="s">
        <v>909</v>
      </c>
      <c r="AM35" s="1" t="s">
        <v>908</v>
      </c>
      <c r="AN35" s="1" t="s">
        <v>128</v>
      </c>
      <c r="AO35" s="1" t="s">
        <v>96</v>
      </c>
      <c r="AP35" s="1">
        <v>58.92</v>
      </c>
      <c r="AQ35" s="1"/>
      <c r="AR35" s="1"/>
      <c r="AS35" s="1"/>
      <c r="AT35" s="1"/>
      <c r="AU35" s="1"/>
      <c r="AV35" s="1"/>
      <c r="AW35" s="1"/>
      <c r="AX35" s="1" t="s">
        <v>910</v>
      </c>
      <c r="AY35" s="1" t="s">
        <v>911</v>
      </c>
      <c r="AZ35" s="1" t="s">
        <v>374</v>
      </c>
      <c r="BA35" s="1" t="s">
        <v>912</v>
      </c>
      <c r="BB35" s="1">
        <v>70.41</v>
      </c>
      <c r="BC35" s="1">
        <v>7.76</v>
      </c>
      <c r="BD35" s="1"/>
      <c r="BE35" s="1"/>
      <c r="BF35" s="1"/>
      <c r="BG35" s="1"/>
      <c r="BH35" s="1"/>
      <c r="BI35" s="1"/>
      <c r="BJ35" s="1" t="s">
        <v>913</v>
      </c>
      <c r="BK35" s="1" t="s">
        <v>914</v>
      </c>
      <c r="BL35" s="1" t="s">
        <v>915</v>
      </c>
      <c r="BM35" s="1" t="s">
        <v>916</v>
      </c>
      <c r="BN35" s="1">
        <v>8</v>
      </c>
      <c r="BO35" s="1" t="s">
        <v>917</v>
      </c>
      <c r="BP35" s="1" t="str">
        <f>HYPERLINK("https://nconnect.nicmar.ac.in/storage/profile/ProfilePhoto_H2550034_128396.jpg","Download")</f>
        <v>0</v>
      </c>
      <c r="BQ35" s="3"/>
      <c r="BR35" s="3"/>
    </row>
    <row r="36" spans="1:70">
      <c r="A36" s="1" t="s">
        <v>70</v>
      </c>
      <c r="B36" s="1" t="s">
        <v>71</v>
      </c>
      <c r="C36" s="1" t="s">
        <v>918</v>
      </c>
      <c r="D36" s="1" t="s">
        <v>919</v>
      </c>
      <c r="E36" s="1" t="s">
        <v>920</v>
      </c>
      <c r="F36" s="1" t="s">
        <v>921</v>
      </c>
      <c r="G36" s="1" t="s">
        <v>922</v>
      </c>
      <c r="H36" s="1" t="s">
        <v>923</v>
      </c>
      <c r="I36" s="1" t="s">
        <v>924</v>
      </c>
      <c r="J36" s="1">
        <v>7893107528</v>
      </c>
      <c r="K36" s="1" t="s">
        <v>79</v>
      </c>
      <c r="L36" s="1" t="s">
        <v>925</v>
      </c>
      <c r="M36" s="1" t="s">
        <v>81</v>
      </c>
      <c r="N36" s="1" t="s">
        <v>233</v>
      </c>
      <c r="O36" s="1" t="s">
        <v>926</v>
      </c>
      <c r="P36" s="1" t="s">
        <v>83</v>
      </c>
      <c r="Q36" s="1" t="s">
        <v>927</v>
      </c>
      <c r="R36" s="1" t="s">
        <v>928</v>
      </c>
      <c r="S36" s="1">
        <v>9391001075</v>
      </c>
      <c r="T36" s="1" t="s">
        <v>210</v>
      </c>
      <c r="U36" s="1" t="s">
        <v>929</v>
      </c>
      <c r="V36" s="1">
        <v>9121901075</v>
      </c>
      <c r="W36" s="1" t="s">
        <v>210</v>
      </c>
      <c r="X36" s="1" t="s">
        <v>930</v>
      </c>
      <c r="Y36" s="1" t="s">
        <v>422</v>
      </c>
      <c r="Z36" s="1" t="s">
        <v>155</v>
      </c>
      <c r="AA36" s="1" t="s">
        <v>931</v>
      </c>
      <c r="AB36" s="1" t="s">
        <v>422</v>
      </c>
      <c r="AC36" s="1" t="s">
        <v>155</v>
      </c>
      <c r="AD36" s="1">
        <v>6.9</v>
      </c>
      <c r="AE36" s="1" t="s">
        <v>92</v>
      </c>
      <c r="AF36" s="1" t="s">
        <v>932</v>
      </c>
      <c r="AG36" s="1" t="s">
        <v>933</v>
      </c>
      <c r="AH36" s="1" t="s">
        <v>293</v>
      </c>
      <c r="AI36" s="1" t="s">
        <v>469</v>
      </c>
      <c r="AJ36" s="1">
        <v>74.1</v>
      </c>
      <c r="AK36" s="1">
        <v>7.8</v>
      </c>
      <c r="AL36" s="1"/>
      <c r="AM36" s="1"/>
      <c r="AN36" s="1"/>
      <c r="AO36" s="1"/>
      <c r="AP36" s="1"/>
      <c r="AQ36" s="1"/>
      <c r="AR36" s="1" t="s">
        <v>934</v>
      </c>
      <c r="AS36" s="1" t="s">
        <v>935</v>
      </c>
      <c r="AT36" s="1" t="s">
        <v>128</v>
      </c>
      <c r="AU36" s="1" t="s">
        <v>936</v>
      </c>
      <c r="AV36" s="1">
        <v>55.42</v>
      </c>
      <c r="AW36" s="1">
        <v>5.8</v>
      </c>
      <c r="AX36" s="1" t="s">
        <v>554</v>
      </c>
      <c r="AY36" s="1" t="s">
        <v>937</v>
      </c>
      <c r="AZ36" s="1" t="s">
        <v>936</v>
      </c>
      <c r="BA36" s="1" t="s">
        <v>938</v>
      </c>
      <c r="BB36" s="1">
        <v>60.6</v>
      </c>
      <c r="BC36" s="1">
        <v>6.56</v>
      </c>
      <c r="BD36" s="1"/>
      <c r="BE36" s="1"/>
      <c r="BF36" s="1"/>
      <c r="BG36" s="1"/>
      <c r="BH36" s="1"/>
      <c r="BI36" s="1"/>
      <c r="BJ36" s="1" t="s">
        <v>939</v>
      </c>
      <c r="BK36" s="1"/>
      <c r="BL36" s="1"/>
      <c r="BM36" s="1" t="s">
        <v>940</v>
      </c>
      <c r="BN36" s="1">
        <v>51</v>
      </c>
      <c r="BO36" s="1" t="s">
        <v>941</v>
      </c>
      <c r="BP36" s="1" t="str">
        <f>HYPERLINK("https://nconnect.nicmar.ac.in/storage/profile/ProfilePhoto_H2550035_693754.jpg","Download")</f>
        <v>0</v>
      </c>
      <c r="BQ36" s="3"/>
      <c r="BR36" s="3"/>
    </row>
    <row r="37" spans="1:70">
      <c r="A37" s="1" t="s">
        <v>70</v>
      </c>
      <c r="B37" s="1" t="s">
        <v>71</v>
      </c>
      <c r="C37" s="1" t="s">
        <v>942</v>
      </c>
      <c r="D37" s="1" t="s">
        <v>943</v>
      </c>
      <c r="E37" s="1" t="s">
        <v>944</v>
      </c>
      <c r="F37" s="1" t="s">
        <v>945</v>
      </c>
      <c r="G37" s="1" t="s">
        <v>946</v>
      </c>
      <c r="H37" s="1" t="s">
        <v>947</v>
      </c>
      <c r="I37" s="1" t="s">
        <v>948</v>
      </c>
      <c r="J37" s="1">
        <v>8329382634</v>
      </c>
      <c r="K37" s="1" t="s">
        <v>144</v>
      </c>
      <c r="L37" s="1" t="s">
        <v>949</v>
      </c>
      <c r="M37" s="1" t="s">
        <v>81</v>
      </c>
      <c r="N37" s="1" t="s">
        <v>950</v>
      </c>
      <c r="O37" s="1"/>
      <c r="P37" s="1" t="s">
        <v>83</v>
      </c>
      <c r="Q37" s="1" t="s">
        <v>951</v>
      </c>
      <c r="R37" s="1" t="s">
        <v>944</v>
      </c>
      <c r="S37" s="1">
        <v>9763679109</v>
      </c>
      <c r="T37" s="1" t="s">
        <v>952</v>
      </c>
      <c r="U37" s="1" t="s">
        <v>953</v>
      </c>
      <c r="V37" s="1">
        <v>8007257737</v>
      </c>
      <c r="W37" s="1" t="s">
        <v>523</v>
      </c>
      <c r="X37" s="1" t="s">
        <v>954</v>
      </c>
      <c r="Y37" s="1" t="s">
        <v>955</v>
      </c>
      <c r="Z37" s="1" t="s">
        <v>718</v>
      </c>
      <c r="AA37" s="1" t="s">
        <v>954</v>
      </c>
      <c r="AB37" s="1" t="s">
        <v>955</v>
      </c>
      <c r="AC37" s="1" t="s">
        <v>718</v>
      </c>
      <c r="AD37" s="1">
        <v>7.82</v>
      </c>
      <c r="AE37" s="1" t="s">
        <v>92</v>
      </c>
      <c r="AF37" s="1" t="s">
        <v>956</v>
      </c>
      <c r="AG37" s="1" t="s">
        <v>957</v>
      </c>
      <c r="AH37" s="1" t="s">
        <v>425</v>
      </c>
      <c r="AI37" s="1" t="s">
        <v>958</v>
      </c>
      <c r="AJ37" s="1">
        <v>67.6</v>
      </c>
      <c r="AK37" s="1"/>
      <c r="AL37" s="1" t="s">
        <v>959</v>
      </c>
      <c r="AM37" s="1" t="s">
        <v>957</v>
      </c>
      <c r="AN37" s="1" t="s">
        <v>270</v>
      </c>
      <c r="AO37" s="1" t="s">
        <v>960</v>
      </c>
      <c r="AP37" s="1">
        <v>56.15</v>
      </c>
      <c r="AQ37" s="1"/>
      <c r="AR37" s="1"/>
      <c r="AS37" s="1"/>
      <c r="AT37" s="1"/>
      <c r="AU37" s="1"/>
      <c r="AV37" s="1"/>
      <c r="AW37" s="1"/>
      <c r="AX37" s="1" t="s">
        <v>961</v>
      </c>
      <c r="AY37" s="1" t="s">
        <v>962</v>
      </c>
      <c r="AZ37" s="1" t="s">
        <v>963</v>
      </c>
      <c r="BA37" s="1" t="s">
        <v>556</v>
      </c>
      <c r="BB37" s="1">
        <v>93.5</v>
      </c>
      <c r="BC37" s="1">
        <v>8.88</v>
      </c>
      <c r="BD37" s="1"/>
      <c r="BE37" s="1"/>
      <c r="BF37" s="1"/>
      <c r="BG37" s="1"/>
      <c r="BH37" s="1"/>
      <c r="BI37" s="1"/>
      <c r="BJ37" s="1" t="s">
        <v>964</v>
      </c>
      <c r="BK37" s="1"/>
      <c r="BL37" s="1"/>
      <c r="BM37" s="1" t="s">
        <v>965</v>
      </c>
      <c r="BN37" s="1">
        <v>110</v>
      </c>
      <c r="BO37" s="1" t="s">
        <v>966</v>
      </c>
      <c r="BP37" s="1" t="str">
        <f>HYPERLINK("https://nconnect.nicmar.ac.in/storage/profile/ProfilePhoto_H2550036_357894.jpg","Download")</f>
        <v>0</v>
      </c>
      <c r="BQ37" s="3"/>
      <c r="BR37" s="3"/>
    </row>
    <row r="38" spans="1:70">
      <c r="A38" s="1" t="s">
        <v>70</v>
      </c>
      <c r="B38" s="1" t="s">
        <v>71</v>
      </c>
      <c r="C38" s="1" t="s">
        <v>967</v>
      </c>
      <c r="D38" s="1" t="s">
        <v>968</v>
      </c>
      <c r="E38" s="1"/>
      <c r="F38" s="1" t="s">
        <v>969</v>
      </c>
      <c r="G38" s="1" t="s">
        <v>970</v>
      </c>
      <c r="H38" s="1" t="s">
        <v>971</v>
      </c>
      <c r="I38" s="1" t="s">
        <v>972</v>
      </c>
      <c r="J38" s="1">
        <v>8008983457</v>
      </c>
      <c r="K38" s="1" t="s">
        <v>79</v>
      </c>
      <c r="L38" s="1" t="s">
        <v>973</v>
      </c>
      <c r="M38" s="1" t="s">
        <v>81</v>
      </c>
      <c r="N38" s="1" t="s">
        <v>517</v>
      </c>
      <c r="O38" s="1"/>
      <c r="P38" s="1" t="s">
        <v>117</v>
      </c>
      <c r="Q38" s="1" t="s">
        <v>974</v>
      </c>
      <c r="R38" s="1" t="s">
        <v>975</v>
      </c>
      <c r="S38" s="1">
        <v>9652234974</v>
      </c>
      <c r="T38" s="1" t="s">
        <v>976</v>
      </c>
      <c r="U38" s="1" t="s">
        <v>977</v>
      </c>
      <c r="V38" s="1">
        <v>9949619666</v>
      </c>
      <c r="W38" s="1" t="s">
        <v>289</v>
      </c>
      <c r="X38" s="1" t="s">
        <v>978</v>
      </c>
      <c r="Y38" s="1" t="s">
        <v>154</v>
      </c>
      <c r="Z38" s="1" t="s">
        <v>155</v>
      </c>
      <c r="AA38" s="1" t="s">
        <v>978</v>
      </c>
      <c r="AB38" s="1" t="s">
        <v>154</v>
      </c>
      <c r="AC38" s="1" t="s">
        <v>155</v>
      </c>
      <c r="AD38" s="1">
        <v>7.36</v>
      </c>
      <c r="AE38" s="1" t="s">
        <v>92</v>
      </c>
      <c r="AF38" s="1" t="s">
        <v>979</v>
      </c>
      <c r="AG38" s="1" t="s">
        <v>980</v>
      </c>
      <c r="AH38" s="1" t="s">
        <v>158</v>
      </c>
      <c r="AI38" s="1" t="s">
        <v>375</v>
      </c>
      <c r="AJ38" s="1">
        <v>66.8</v>
      </c>
      <c r="AK38" s="1">
        <v>7.03</v>
      </c>
      <c r="AL38" s="1" t="s">
        <v>243</v>
      </c>
      <c r="AM38" s="1" t="s">
        <v>981</v>
      </c>
      <c r="AN38" s="1" t="s">
        <v>244</v>
      </c>
      <c r="AO38" s="1" t="s">
        <v>163</v>
      </c>
      <c r="AP38" s="1">
        <v>59.2</v>
      </c>
      <c r="AQ38" s="1">
        <v>6.23</v>
      </c>
      <c r="AR38" s="1"/>
      <c r="AS38" s="1"/>
      <c r="AT38" s="1"/>
      <c r="AU38" s="1"/>
      <c r="AV38" s="1"/>
      <c r="AW38" s="1"/>
      <c r="AX38" s="1" t="s">
        <v>554</v>
      </c>
      <c r="AY38" s="1" t="s">
        <v>982</v>
      </c>
      <c r="AZ38" s="1" t="s">
        <v>300</v>
      </c>
      <c r="BA38" s="1" t="s">
        <v>430</v>
      </c>
      <c r="BB38" s="1">
        <v>69</v>
      </c>
      <c r="BC38" s="1">
        <v>7.4</v>
      </c>
      <c r="BD38" s="1"/>
      <c r="BE38" s="1"/>
      <c r="BF38" s="1"/>
      <c r="BG38" s="1"/>
      <c r="BH38" s="1"/>
      <c r="BI38" s="1"/>
      <c r="BJ38" s="1" t="s">
        <v>983</v>
      </c>
      <c r="BK38" s="1"/>
      <c r="BL38" s="1"/>
      <c r="BM38" s="1" t="s">
        <v>984</v>
      </c>
      <c r="BN38" s="1">
        <v>25</v>
      </c>
      <c r="BO38" s="1" t="s">
        <v>985</v>
      </c>
      <c r="BP38" s="1" t="str">
        <f>HYPERLINK("https://nconnect.nicmar.ac.in/storage/profile/ProfilePhoto_H2550037_567134.jpg","Download")</f>
        <v>0</v>
      </c>
      <c r="BQ38" s="3"/>
      <c r="BR38" s="3"/>
    </row>
    <row r="39" spans="1:70">
      <c r="A39" s="1" t="s">
        <v>70</v>
      </c>
      <c r="B39" s="1" t="s">
        <v>71</v>
      </c>
      <c r="C39" s="1" t="s">
        <v>986</v>
      </c>
      <c r="D39" s="1" t="s">
        <v>987</v>
      </c>
      <c r="E39" s="1"/>
      <c r="F39" s="1" t="s">
        <v>988</v>
      </c>
      <c r="G39" s="1" t="s">
        <v>989</v>
      </c>
      <c r="H39" s="1" t="s">
        <v>990</v>
      </c>
      <c r="I39" s="1" t="s">
        <v>991</v>
      </c>
      <c r="J39" s="1">
        <v>6370923683</v>
      </c>
      <c r="K39" s="1" t="s">
        <v>144</v>
      </c>
      <c r="L39" s="1" t="s">
        <v>992</v>
      </c>
      <c r="M39" s="1" t="s">
        <v>81</v>
      </c>
      <c r="N39" s="1" t="s">
        <v>993</v>
      </c>
      <c r="O39" s="1"/>
      <c r="P39" s="1" t="s">
        <v>117</v>
      </c>
      <c r="Q39" s="1" t="s">
        <v>994</v>
      </c>
      <c r="R39" s="1" t="s">
        <v>995</v>
      </c>
      <c r="S39" s="1">
        <v>8637292389</v>
      </c>
      <c r="T39" s="1" t="s">
        <v>996</v>
      </c>
      <c r="U39" s="1" t="s">
        <v>997</v>
      </c>
      <c r="V39" s="1">
        <v>7608878452</v>
      </c>
      <c r="W39" s="1" t="s">
        <v>88</v>
      </c>
      <c r="X39" s="1" t="s">
        <v>998</v>
      </c>
      <c r="Y39" s="1" t="s">
        <v>999</v>
      </c>
      <c r="Z39" s="1" t="s">
        <v>1000</v>
      </c>
      <c r="AA39" s="1" t="s">
        <v>998</v>
      </c>
      <c r="AB39" s="1" t="s">
        <v>999</v>
      </c>
      <c r="AC39" s="1" t="s">
        <v>1000</v>
      </c>
      <c r="AD39" s="1">
        <v>7.92</v>
      </c>
      <c r="AE39" s="1" t="s">
        <v>92</v>
      </c>
      <c r="AF39" s="1" t="s">
        <v>1001</v>
      </c>
      <c r="AG39" s="1" t="s">
        <v>1002</v>
      </c>
      <c r="AH39" s="1" t="s">
        <v>1003</v>
      </c>
      <c r="AI39" s="1" t="s">
        <v>375</v>
      </c>
      <c r="AJ39" s="1">
        <v>72.4</v>
      </c>
      <c r="AK39" s="1"/>
      <c r="AL39" s="1" t="s">
        <v>1004</v>
      </c>
      <c r="AM39" s="1" t="s">
        <v>1005</v>
      </c>
      <c r="AN39" s="1" t="s">
        <v>162</v>
      </c>
      <c r="AO39" s="1" t="s">
        <v>247</v>
      </c>
      <c r="AP39" s="1">
        <v>77.2</v>
      </c>
      <c r="AQ39" s="1"/>
      <c r="AR39" s="1"/>
      <c r="AS39" s="1"/>
      <c r="AT39" s="1"/>
      <c r="AU39" s="1"/>
      <c r="AV39" s="1"/>
      <c r="AW39" s="1"/>
      <c r="AX39" s="1" t="s">
        <v>1006</v>
      </c>
      <c r="AY39" s="1" t="s">
        <v>1007</v>
      </c>
      <c r="AZ39" s="1" t="s">
        <v>861</v>
      </c>
      <c r="BA39" s="1" t="s">
        <v>584</v>
      </c>
      <c r="BB39" s="1">
        <v>72.6</v>
      </c>
      <c r="BC39" s="1">
        <v>7.76</v>
      </c>
      <c r="BD39" s="1"/>
      <c r="BE39" s="1"/>
      <c r="BF39" s="1"/>
      <c r="BG39" s="1"/>
      <c r="BH39" s="1"/>
      <c r="BI39" s="1"/>
      <c r="BJ39" s="1" t="s">
        <v>1008</v>
      </c>
      <c r="BK39" s="1"/>
      <c r="BL39" s="1"/>
      <c r="BM39" s="1" t="s">
        <v>1009</v>
      </c>
      <c r="BN39" s="1">
        <v>8</v>
      </c>
      <c r="BO39" s="1" t="s">
        <v>1010</v>
      </c>
      <c r="BP39" s="1" t="str">
        <f>HYPERLINK("https://nconnect.nicmar.ac.in/storage/profile/ProfilePhoto_H2550038_265419.jpg","Download")</f>
        <v>0</v>
      </c>
      <c r="BQ39" s="3"/>
      <c r="BR39" s="3"/>
    </row>
    <row r="40" spans="1:70">
      <c r="A40" s="1" t="s">
        <v>70</v>
      </c>
      <c r="B40" s="1" t="s">
        <v>71</v>
      </c>
      <c r="C40" s="1" t="s">
        <v>1011</v>
      </c>
      <c r="D40" s="1" t="s">
        <v>1012</v>
      </c>
      <c r="E40" s="1"/>
      <c r="F40" s="1" t="s">
        <v>1013</v>
      </c>
      <c r="G40" s="1" t="s">
        <v>1014</v>
      </c>
      <c r="H40" s="1" t="s">
        <v>1015</v>
      </c>
      <c r="I40" s="1" t="s">
        <v>1016</v>
      </c>
      <c r="J40" s="1">
        <v>9340411287</v>
      </c>
      <c r="K40" s="1" t="s">
        <v>144</v>
      </c>
      <c r="L40" s="1" t="s">
        <v>1017</v>
      </c>
      <c r="M40" s="1" t="s">
        <v>81</v>
      </c>
      <c r="N40" s="1" t="s">
        <v>1018</v>
      </c>
      <c r="O40" s="1"/>
      <c r="P40" s="1" t="s">
        <v>83</v>
      </c>
      <c r="Q40" s="1" t="s">
        <v>1019</v>
      </c>
      <c r="R40" s="1" t="s">
        <v>1020</v>
      </c>
      <c r="S40" s="1">
        <v>9926660629</v>
      </c>
      <c r="T40" s="1" t="s">
        <v>1021</v>
      </c>
      <c r="U40" s="1" t="s">
        <v>1022</v>
      </c>
      <c r="V40" s="1">
        <v>8602784362</v>
      </c>
      <c r="W40" s="1" t="s">
        <v>122</v>
      </c>
      <c r="X40" s="1" t="s">
        <v>1023</v>
      </c>
      <c r="Y40" s="1" t="s">
        <v>1024</v>
      </c>
      <c r="Z40" s="1" t="s">
        <v>1025</v>
      </c>
      <c r="AA40" s="1" t="s">
        <v>1023</v>
      </c>
      <c r="AB40" s="1" t="s">
        <v>1024</v>
      </c>
      <c r="AC40" s="1" t="s">
        <v>1025</v>
      </c>
      <c r="AD40" s="1">
        <v>8.0</v>
      </c>
      <c r="AE40" s="1" t="s">
        <v>92</v>
      </c>
      <c r="AF40" s="1" t="s">
        <v>1026</v>
      </c>
      <c r="AG40" s="1" t="s">
        <v>1027</v>
      </c>
      <c r="AH40" s="1" t="s">
        <v>1003</v>
      </c>
      <c r="AI40" s="1" t="s">
        <v>269</v>
      </c>
      <c r="AJ40" s="1">
        <v>77.9</v>
      </c>
      <c r="AK40" s="1">
        <v>8.2</v>
      </c>
      <c r="AL40" s="1" t="s">
        <v>1028</v>
      </c>
      <c r="AM40" s="1" t="s">
        <v>1027</v>
      </c>
      <c r="AN40" s="1" t="s">
        <v>371</v>
      </c>
      <c r="AO40" s="1" t="s">
        <v>469</v>
      </c>
      <c r="AP40" s="1">
        <v>72.4</v>
      </c>
      <c r="AQ40" s="1"/>
      <c r="AR40" s="1"/>
      <c r="AS40" s="1"/>
      <c r="AT40" s="1"/>
      <c r="AU40" s="1"/>
      <c r="AV40" s="1"/>
      <c r="AW40" s="1"/>
      <c r="AX40" s="1" t="s">
        <v>1029</v>
      </c>
      <c r="AY40" s="1" t="s">
        <v>1030</v>
      </c>
      <c r="AZ40" s="1" t="s">
        <v>1031</v>
      </c>
      <c r="BA40" s="1" t="s">
        <v>1032</v>
      </c>
      <c r="BB40" s="1">
        <v>80.9</v>
      </c>
      <c r="BC40" s="1">
        <v>8.09</v>
      </c>
      <c r="BD40" s="1"/>
      <c r="BE40" s="1"/>
      <c r="BF40" s="1"/>
      <c r="BG40" s="1"/>
      <c r="BH40" s="1"/>
      <c r="BI40" s="1"/>
      <c r="BJ40" s="1" t="s">
        <v>1033</v>
      </c>
      <c r="BK40" s="1"/>
      <c r="BL40" s="1"/>
      <c r="BM40" s="1" t="s">
        <v>1034</v>
      </c>
      <c r="BN40" s="1">
        <v>67</v>
      </c>
      <c r="BO40" s="1" t="s">
        <v>1035</v>
      </c>
      <c r="BP40" s="1" t="str">
        <f>HYPERLINK("https://nconnect.nicmar.ac.in/storage/profile/ProfilePhoto_H2550039_761298.jpg","Download")</f>
        <v>0</v>
      </c>
      <c r="BQ40" s="3"/>
      <c r="BR40" s="3"/>
    </row>
    <row r="41" spans="1:70">
      <c r="A41" s="1" t="s">
        <v>70</v>
      </c>
      <c r="B41" s="1" t="s">
        <v>71</v>
      </c>
      <c r="C41" s="1" t="s">
        <v>1036</v>
      </c>
      <c r="D41" s="1" t="s">
        <v>1037</v>
      </c>
      <c r="E41" s="1"/>
      <c r="F41" s="1" t="s">
        <v>1038</v>
      </c>
      <c r="G41" s="1" t="s">
        <v>1039</v>
      </c>
      <c r="H41" s="1" t="s">
        <v>1040</v>
      </c>
      <c r="I41" s="1" t="s">
        <v>1041</v>
      </c>
      <c r="J41" s="1">
        <v>7090513333</v>
      </c>
      <c r="K41" s="1" t="s">
        <v>79</v>
      </c>
      <c r="L41" s="1" t="s">
        <v>1042</v>
      </c>
      <c r="M41" s="1" t="s">
        <v>81</v>
      </c>
      <c r="N41" s="1" t="s">
        <v>1043</v>
      </c>
      <c r="O41" s="1" t="s">
        <v>1044</v>
      </c>
      <c r="P41" s="1" t="s">
        <v>207</v>
      </c>
      <c r="Q41" s="1" t="s">
        <v>1045</v>
      </c>
      <c r="R41" s="1" t="s">
        <v>1046</v>
      </c>
      <c r="S41" s="1">
        <v>7760202004</v>
      </c>
      <c r="T41" s="1" t="s">
        <v>765</v>
      </c>
      <c r="U41" s="1" t="s">
        <v>1047</v>
      </c>
      <c r="V41" s="1">
        <v>7353670011</v>
      </c>
      <c r="W41" s="1" t="s">
        <v>122</v>
      </c>
      <c r="X41" s="1" t="s">
        <v>1048</v>
      </c>
      <c r="Y41" s="1" t="s">
        <v>90</v>
      </c>
      <c r="Z41" s="1" t="s">
        <v>91</v>
      </c>
      <c r="AA41" s="1" t="s">
        <v>1049</v>
      </c>
      <c r="AB41" s="1" t="s">
        <v>90</v>
      </c>
      <c r="AC41" s="1" t="s">
        <v>91</v>
      </c>
      <c r="AD41" s="1">
        <v>6.55</v>
      </c>
      <c r="AE41" s="1" t="s">
        <v>92</v>
      </c>
      <c r="AF41" s="1" t="s">
        <v>1050</v>
      </c>
      <c r="AG41" s="1" t="s">
        <v>1051</v>
      </c>
      <c r="AH41" s="1" t="s">
        <v>270</v>
      </c>
      <c r="AI41" s="1" t="s">
        <v>371</v>
      </c>
      <c r="AJ41" s="1">
        <v>66.56</v>
      </c>
      <c r="AK41" s="1">
        <v>0</v>
      </c>
      <c r="AL41" s="1" t="s">
        <v>1052</v>
      </c>
      <c r="AM41" s="1" t="s">
        <v>1053</v>
      </c>
      <c r="AN41" s="1" t="s">
        <v>293</v>
      </c>
      <c r="AO41" s="1" t="s">
        <v>129</v>
      </c>
      <c r="AP41" s="1">
        <v>56.83</v>
      </c>
      <c r="AQ41" s="1">
        <v>0</v>
      </c>
      <c r="AR41" s="1"/>
      <c r="AS41" s="1"/>
      <c r="AT41" s="1"/>
      <c r="AU41" s="1"/>
      <c r="AV41" s="1"/>
      <c r="AW41" s="1"/>
      <c r="AX41" s="1" t="s">
        <v>1054</v>
      </c>
      <c r="AY41" s="1" t="s">
        <v>1055</v>
      </c>
      <c r="AZ41" s="1" t="s">
        <v>1056</v>
      </c>
      <c r="BA41" s="1" t="s">
        <v>912</v>
      </c>
      <c r="BB41" s="1">
        <v>62.5</v>
      </c>
      <c r="BC41" s="1">
        <v>7</v>
      </c>
      <c r="BD41" s="1"/>
      <c r="BE41" s="1"/>
      <c r="BF41" s="1"/>
      <c r="BG41" s="1"/>
      <c r="BH41" s="1"/>
      <c r="BI41" s="1"/>
      <c r="BJ41" s="1" t="s">
        <v>1057</v>
      </c>
      <c r="BK41" s="1"/>
      <c r="BL41" s="1"/>
      <c r="BM41" s="1" t="s">
        <v>1058</v>
      </c>
      <c r="BN41" s="1">
        <v>35</v>
      </c>
      <c r="BO41" s="1"/>
      <c r="BP41" s="1" t="str">
        <f>HYPERLINK("https://nconnect.nicmar.ac.in/storage/profile/ProfilePhoto_H2550040_821639.jpg","Download")</f>
        <v>0</v>
      </c>
      <c r="BQ41" s="3"/>
      <c r="BR41" s="3"/>
    </row>
    <row r="42" spans="1:70">
      <c r="A42" s="1" t="s">
        <v>70</v>
      </c>
      <c r="B42" s="1" t="s">
        <v>71</v>
      </c>
      <c r="C42" s="1" t="s">
        <v>1059</v>
      </c>
      <c r="D42" s="1" t="s">
        <v>1060</v>
      </c>
      <c r="E42" s="1" t="s">
        <v>1061</v>
      </c>
      <c r="F42" s="1" t="s">
        <v>1062</v>
      </c>
      <c r="G42" s="1" t="s">
        <v>1063</v>
      </c>
      <c r="H42" s="1" t="s">
        <v>1064</v>
      </c>
      <c r="I42" s="1" t="s">
        <v>1065</v>
      </c>
      <c r="J42" s="1">
        <v>9963641736</v>
      </c>
      <c r="K42" s="1" t="s">
        <v>144</v>
      </c>
      <c r="L42" s="1" t="s">
        <v>1066</v>
      </c>
      <c r="M42" s="1" t="s">
        <v>81</v>
      </c>
      <c r="N42" s="1" t="s">
        <v>1067</v>
      </c>
      <c r="O42" s="1" t="s">
        <v>1068</v>
      </c>
      <c r="P42" s="1" t="s">
        <v>117</v>
      </c>
      <c r="Q42" s="1" t="s">
        <v>1069</v>
      </c>
      <c r="R42" s="1" t="s">
        <v>1070</v>
      </c>
      <c r="S42" s="1">
        <v>9666363404</v>
      </c>
      <c r="T42" s="1" t="s">
        <v>210</v>
      </c>
      <c r="U42" s="1" t="s">
        <v>1071</v>
      </c>
      <c r="V42" s="1">
        <v>6281611699</v>
      </c>
      <c r="W42" s="1" t="s">
        <v>1072</v>
      </c>
      <c r="X42" s="1" t="s">
        <v>1073</v>
      </c>
      <c r="Y42" s="1" t="s">
        <v>154</v>
      </c>
      <c r="Z42" s="1" t="s">
        <v>155</v>
      </c>
      <c r="AA42" s="1" t="s">
        <v>1073</v>
      </c>
      <c r="AB42" s="1" t="s">
        <v>154</v>
      </c>
      <c r="AC42" s="1" t="s">
        <v>155</v>
      </c>
      <c r="AD42" s="1">
        <v>8.54</v>
      </c>
      <c r="AE42" s="1" t="s">
        <v>92</v>
      </c>
      <c r="AF42" s="1" t="s">
        <v>1074</v>
      </c>
      <c r="AG42" s="1" t="s">
        <v>1075</v>
      </c>
      <c r="AH42" s="1" t="s">
        <v>425</v>
      </c>
      <c r="AI42" s="1" t="s">
        <v>294</v>
      </c>
      <c r="AJ42" s="1">
        <v>82.65</v>
      </c>
      <c r="AK42" s="1">
        <v>8.7</v>
      </c>
      <c r="AL42" s="1" t="s">
        <v>1076</v>
      </c>
      <c r="AM42" s="1" t="s">
        <v>1077</v>
      </c>
      <c r="AN42" s="1" t="s">
        <v>128</v>
      </c>
      <c r="AO42" s="1" t="s">
        <v>159</v>
      </c>
      <c r="AP42" s="1">
        <v>78.7</v>
      </c>
      <c r="AQ42" s="1">
        <v>8.2</v>
      </c>
      <c r="AR42" s="1"/>
      <c r="AS42" s="1"/>
      <c r="AT42" s="1"/>
      <c r="AU42" s="1"/>
      <c r="AV42" s="1"/>
      <c r="AW42" s="1"/>
      <c r="AX42" s="1" t="s">
        <v>1078</v>
      </c>
      <c r="AY42" s="1" t="s">
        <v>1079</v>
      </c>
      <c r="AZ42" s="1" t="s">
        <v>378</v>
      </c>
      <c r="BA42" s="1" t="s">
        <v>320</v>
      </c>
      <c r="BB42" s="1">
        <v>74.1</v>
      </c>
      <c r="BC42" s="1">
        <v>7.87</v>
      </c>
      <c r="BD42" s="1"/>
      <c r="BE42" s="1"/>
      <c r="BF42" s="1"/>
      <c r="BG42" s="1"/>
      <c r="BH42" s="1"/>
      <c r="BI42" s="1"/>
      <c r="BJ42" s="1" t="s">
        <v>1080</v>
      </c>
      <c r="BK42" s="1"/>
      <c r="BL42" s="1"/>
      <c r="BM42" s="1" t="s">
        <v>1081</v>
      </c>
      <c r="BN42" s="1">
        <v>105</v>
      </c>
      <c r="BO42" s="1"/>
      <c r="BP42" s="1" t="str">
        <f>HYPERLINK("https://nconnect.nicmar.ac.in/storage/profile/ProfilePhoto_H2550041_391758.jpg","Download")</f>
        <v>0</v>
      </c>
      <c r="BQ42" s="3"/>
      <c r="BR42" s="3"/>
    </row>
    <row r="43" spans="1:70">
      <c r="A43" s="1" t="s">
        <v>70</v>
      </c>
      <c r="B43" s="1" t="s">
        <v>71</v>
      </c>
      <c r="C43" s="1" t="s">
        <v>1082</v>
      </c>
      <c r="D43" s="1" t="s">
        <v>1083</v>
      </c>
      <c r="E43" s="1"/>
      <c r="F43" s="1" t="s">
        <v>1084</v>
      </c>
      <c r="G43" s="1" t="s">
        <v>1085</v>
      </c>
      <c r="H43" s="1" t="s">
        <v>1086</v>
      </c>
      <c r="I43" s="1" t="s">
        <v>1087</v>
      </c>
      <c r="J43" s="1">
        <v>8897844815</v>
      </c>
      <c r="K43" s="1" t="s">
        <v>79</v>
      </c>
      <c r="L43" s="1" t="s">
        <v>1088</v>
      </c>
      <c r="M43" s="1" t="s">
        <v>81</v>
      </c>
      <c r="N43" s="1" t="s">
        <v>1089</v>
      </c>
      <c r="O43" s="1"/>
      <c r="P43" s="1" t="s">
        <v>117</v>
      </c>
      <c r="Q43" s="1" t="s">
        <v>1090</v>
      </c>
      <c r="R43" s="1" t="s">
        <v>1091</v>
      </c>
      <c r="S43" s="1">
        <v>8332863894</v>
      </c>
      <c r="T43" s="1" t="s">
        <v>120</v>
      </c>
      <c r="U43" s="1" t="s">
        <v>1092</v>
      </c>
      <c r="V43" s="1">
        <v>8333067371</v>
      </c>
      <c r="W43" s="1" t="s">
        <v>88</v>
      </c>
      <c r="X43" s="1" t="s">
        <v>1093</v>
      </c>
      <c r="Y43" s="1" t="s">
        <v>186</v>
      </c>
      <c r="Z43" s="1" t="s">
        <v>125</v>
      </c>
      <c r="AA43" s="1" t="s">
        <v>1093</v>
      </c>
      <c r="AB43" s="1" t="s">
        <v>186</v>
      </c>
      <c r="AC43" s="1" t="s">
        <v>125</v>
      </c>
      <c r="AD43" s="1" t="s">
        <v>92</v>
      </c>
      <c r="AE43" s="1" t="s">
        <v>92</v>
      </c>
      <c r="AF43" s="1" t="s">
        <v>1094</v>
      </c>
      <c r="AG43" s="1" t="s">
        <v>1095</v>
      </c>
      <c r="AH43" s="1" t="s">
        <v>293</v>
      </c>
      <c r="AI43" s="1" t="s">
        <v>129</v>
      </c>
      <c r="AJ43" s="1">
        <v>78</v>
      </c>
      <c r="AK43" s="1">
        <v>7.8</v>
      </c>
      <c r="AL43" s="1" t="s">
        <v>295</v>
      </c>
      <c r="AM43" s="1" t="s">
        <v>1096</v>
      </c>
      <c r="AN43" s="1" t="s">
        <v>162</v>
      </c>
      <c r="AO43" s="1" t="s">
        <v>132</v>
      </c>
      <c r="AP43" s="1">
        <v>89.6</v>
      </c>
      <c r="AQ43" s="1">
        <v>8.96</v>
      </c>
      <c r="AR43" s="1"/>
      <c r="AS43" s="1"/>
      <c r="AT43" s="1"/>
      <c r="AU43" s="1"/>
      <c r="AV43" s="1"/>
      <c r="AW43" s="1"/>
      <c r="AX43" s="1" t="s">
        <v>191</v>
      </c>
      <c r="AY43" s="1" t="s">
        <v>1097</v>
      </c>
      <c r="AZ43" s="1" t="s">
        <v>888</v>
      </c>
      <c r="BA43" s="1" t="s">
        <v>320</v>
      </c>
      <c r="BB43" s="1">
        <v>56.6</v>
      </c>
      <c r="BC43" s="1">
        <v>6.16</v>
      </c>
      <c r="BD43" s="1"/>
      <c r="BE43" s="1"/>
      <c r="BF43" s="1"/>
      <c r="BG43" s="1"/>
      <c r="BH43" s="1"/>
      <c r="BI43" s="1"/>
      <c r="BJ43" s="1"/>
      <c r="BK43" s="1"/>
      <c r="BL43" s="1"/>
      <c r="BM43" s="1" t="s">
        <v>1098</v>
      </c>
      <c r="BN43" s="1">
        <v>31</v>
      </c>
      <c r="BO43" s="1" t="s">
        <v>1099</v>
      </c>
      <c r="BP43" s="1" t="s">
        <v>1100</v>
      </c>
      <c r="BQ43" s="3"/>
      <c r="BR43" s="3"/>
    </row>
    <row r="44" spans="1:70">
      <c r="A44" s="1" t="s">
        <v>70</v>
      </c>
      <c r="B44" s="1" t="s">
        <v>71</v>
      </c>
      <c r="C44" s="1" t="s">
        <v>1101</v>
      </c>
      <c r="D44" s="1" t="s">
        <v>1102</v>
      </c>
      <c r="E44" s="1"/>
      <c r="F44" s="1" t="s">
        <v>1103</v>
      </c>
      <c r="G44" s="1" t="s">
        <v>1104</v>
      </c>
      <c r="H44" s="1" t="s">
        <v>1105</v>
      </c>
      <c r="I44" s="1" t="s">
        <v>1106</v>
      </c>
      <c r="J44" s="1">
        <v>9606557116</v>
      </c>
      <c r="K44" s="1" t="s">
        <v>79</v>
      </c>
      <c r="L44" s="1" t="s">
        <v>1107</v>
      </c>
      <c r="M44" s="1" t="s">
        <v>81</v>
      </c>
      <c r="N44" s="1" t="s">
        <v>1108</v>
      </c>
      <c r="O44" s="1"/>
      <c r="P44" s="1" t="s">
        <v>147</v>
      </c>
      <c r="Q44" s="1" t="s">
        <v>1109</v>
      </c>
      <c r="R44" s="1" t="s">
        <v>1110</v>
      </c>
      <c r="S44" s="1">
        <v>9481363066</v>
      </c>
      <c r="T44" s="1" t="s">
        <v>1111</v>
      </c>
      <c r="U44" s="1" t="s">
        <v>1112</v>
      </c>
      <c r="V44" s="1">
        <v>9448735266</v>
      </c>
      <c r="W44" s="1" t="s">
        <v>122</v>
      </c>
      <c r="X44" s="1" t="s">
        <v>1113</v>
      </c>
      <c r="Y44" s="1" t="s">
        <v>1114</v>
      </c>
      <c r="Z44" s="1" t="s">
        <v>91</v>
      </c>
      <c r="AA44" s="1" t="s">
        <v>1113</v>
      </c>
      <c r="AB44" s="1" t="s">
        <v>1114</v>
      </c>
      <c r="AC44" s="1" t="s">
        <v>91</v>
      </c>
      <c r="AD44" s="1">
        <v>6.0</v>
      </c>
      <c r="AE44" s="1" t="s">
        <v>92</v>
      </c>
      <c r="AF44" s="1" t="s">
        <v>1115</v>
      </c>
      <c r="AG44" s="1" t="s">
        <v>1116</v>
      </c>
      <c r="AH44" s="1" t="s">
        <v>1117</v>
      </c>
      <c r="AI44" s="1" t="s">
        <v>95</v>
      </c>
      <c r="AJ44" s="1">
        <v>70</v>
      </c>
      <c r="AK44" s="1">
        <v>7.6</v>
      </c>
      <c r="AL44" s="1" t="s">
        <v>1118</v>
      </c>
      <c r="AM44" s="1" t="s">
        <v>1119</v>
      </c>
      <c r="AN44" s="1" t="s">
        <v>128</v>
      </c>
      <c r="AO44" s="1" t="s">
        <v>319</v>
      </c>
      <c r="AP44" s="1">
        <v>56.16</v>
      </c>
      <c r="AQ44" s="1"/>
      <c r="AR44" s="1"/>
      <c r="AS44" s="1"/>
      <c r="AT44" s="1"/>
      <c r="AU44" s="1"/>
      <c r="AV44" s="1"/>
      <c r="AW44" s="1"/>
      <c r="AX44" s="1" t="s">
        <v>1120</v>
      </c>
      <c r="AY44" s="1" t="s">
        <v>1121</v>
      </c>
      <c r="AZ44" s="1" t="s">
        <v>860</v>
      </c>
      <c r="BA44" s="1" t="s">
        <v>1122</v>
      </c>
      <c r="BB44" s="1">
        <v>64.3</v>
      </c>
      <c r="BC44" s="1">
        <v>6.43</v>
      </c>
      <c r="BD44" s="1"/>
      <c r="BE44" s="1"/>
      <c r="BF44" s="1"/>
      <c r="BG44" s="1"/>
      <c r="BH44" s="1"/>
      <c r="BI44" s="1"/>
      <c r="BJ44" s="1" t="s">
        <v>1123</v>
      </c>
      <c r="BK44" s="1"/>
      <c r="BL44" s="1"/>
      <c r="BM44" s="1" t="s">
        <v>1124</v>
      </c>
      <c r="BN44" s="1">
        <v>10</v>
      </c>
      <c r="BO44" s="1" t="s">
        <v>1125</v>
      </c>
      <c r="BP44" s="1" t="str">
        <f>HYPERLINK("https://nconnect.nicmar.ac.in/storage/profile/ProfilePhoto_H2550043_764318.jpg","Download")</f>
        <v>0</v>
      </c>
      <c r="BQ44" s="3"/>
      <c r="BR44" s="3"/>
    </row>
    <row r="45" spans="1:70">
      <c r="A45" s="1" t="s">
        <v>70</v>
      </c>
      <c r="B45" s="1" t="s">
        <v>71</v>
      </c>
      <c r="C45" s="1" t="s">
        <v>1126</v>
      </c>
      <c r="D45" s="1" t="s">
        <v>1127</v>
      </c>
      <c r="E45" s="1" t="s">
        <v>475</v>
      </c>
      <c r="F45" s="1" t="s">
        <v>1128</v>
      </c>
      <c r="G45" s="1" t="s">
        <v>1129</v>
      </c>
      <c r="H45" s="1" t="s">
        <v>1130</v>
      </c>
      <c r="I45" s="1" t="s">
        <v>1131</v>
      </c>
      <c r="J45" s="1">
        <v>7036436759</v>
      </c>
      <c r="K45" s="1" t="s">
        <v>79</v>
      </c>
      <c r="L45" s="1" t="s">
        <v>1132</v>
      </c>
      <c r="M45" s="1" t="s">
        <v>81</v>
      </c>
      <c r="N45" s="1" t="s">
        <v>1133</v>
      </c>
      <c r="O45" s="1"/>
      <c r="P45" s="1" t="s">
        <v>117</v>
      </c>
      <c r="Q45" s="1" t="s">
        <v>1134</v>
      </c>
      <c r="R45" s="1" t="s">
        <v>1135</v>
      </c>
      <c r="S45" s="1">
        <v>9848128440</v>
      </c>
      <c r="T45" s="1" t="s">
        <v>1136</v>
      </c>
      <c r="U45" s="1" t="s">
        <v>1137</v>
      </c>
      <c r="V45" s="1">
        <v>9989547753</v>
      </c>
      <c r="W45" s="1" t="s">
        <v>1138</v>
      </c>
      <c r="X45" s="1" t="s">
        <v>1139</v>
      </c>
      <c r="Y45" s="1" t="s">
        <v>575</v>
      </c>
      <c r="Z45" s="1" t="s">
        <v>125</v>
      </c>
      <c r="AA45" s="1" t="s">
        <v>1139</v>
      </c>
      <c r="AB45" s="1" t="s">
        <v>575</v>
      </c>
      <c r="AC45" s="1" t="s">
        <v>125</v>
      </c>
      <c r="AD45" s="1">
        <v>7.0</v>
      </c>
      <c r="AE45" s="1" t="s">
        <v>92</v>
      </c>
      <c r="AF45" s="1" t="s">
        <v>1140</v>
      </c>
      <c r="AG45" s="1" t="s">
        <v>1141</v>
      </c>
      <c r="AH45" s="1" t="s">
        <v>340</v>
      </c>
      <c r="AI45" s="1" t="s">
        <v>96</v>
      </c>
      <c r="AJ45" s="1">
        <v>87.4</v>
      </c>
      <c r="AK45" s="1">
        <v>9.2</v>
      </c>
      <c r="AL45" s="1" t="s">
        <v>1142</v>
      </c>
      <c r="AM45" s="1" t="s">
        <v>1143</v>
      </c>
      <c r="AN45" s="1" t="s">
        <v>99</v>
      </c>
      <c r="AO45" s="1" t="s">
        <v>244</v>
      </c>
      <c r="AP45" s="1">
        <v>67.35</v>
      </c>
      <c r="AQ45" s="1">
        <v>7.09</v>
      </c>
      <c r="AR45" s="1"/>
      <c r="AS45" s="1"/>
      <c r="AT45" s="1"/>
      <c r="AU45" s="1"/>
      <c r="AV45" s="1"/>
      <c r="AW45" s="1"/>
      <c r="AX45" s="1" t="s">
        <v>1144</v>
      </c>
      <c r="AY45" s="1" t="s">
        <v>1145</v>
      </c>
      <c r="AZ45" s="1" t="s">
        <v>553</v>
      </c>
      <c r="BA45" s="1" t="s">
        <v>531</v>
      </c>
      <c r="BB45" s="1">
        <v>58.2</v>
      </c>
      <c r="BC45" s="1">
        <v>6.57</v>
      </c>
      <c r="BD45" s="1"/>
      <c r="BE45" s="1"/>
      <c r="BF45" s="1"/>
      <c r="BG45" s="1"/>
      <c r="BH45" s="1"/>
      <c r="BI45" s="1"/>
      <c r="BJ45" s="1" t="s">
        <v>822</v>
      </c>
      <c r="BK45" s="1"/>
      <c r="BL45" s="1"/>
      <c r="BM45" s="1" t="s">
        <v>1146</v>
      </c>
      <c r="BN45" s="1">
        <v>22</v>
      </c>
      <c r="BO45" s="1"/>
      <c r="BP45" s="1" t="str">
        <f>HYPERLINK("https://nconnect.nicmar.ac.in/storage/profile/ProfilePhoto_H2550044_396872.jpg","Download")</f>
        <v>0</v>
      </c>
      <c r="BQ45" s="3"/>
      <c r="BR45" s="3"/>
    </row>
    <row r="46" spans="1:70">
      <c r="A46" s="1" t="s">
        <v>70</v>
      </c>
      <c r="B46" s="1" t="s">
        <v>71</v>
      </c>
      <c r="C46" s="1" t="s">
        <v>1147</v>
      </c>
      <c r="D46" s="1" t="s">
        <v>1148</v>
      </c>
      <c r="E46" s="1"/>
      <c r="F46" s="1" t="s">
        <v>1149</v>
      </c>
      <c r="G46" s="1" t="s">
        <v>1150</v>
      </c>
      <c r="H46" s="1" t="s">
        <v>1151</v>
      </c>
      <c r="I46" s="1" t="s">
        <v>1152</v>
      </c>
      <c r="J46" s="1">
        <v>7396451574</v>
      </c>
      <c r="K46" s="1" t="s">
        <v>79</v>
      </c>
      <c r="L46" s="1" t="s">
        <v>1153</v>
      </c>
      <c r="M46" s="1" t="s">
        <v>81</v>
      </c>
      <c r="N46" s="1" t="s">
        <v>1154</v>
      </c>
      <c r="O46" s="1" t="s">
        <v>1155</v>
      </c>
      <c r="P46" s="1" t="s">
        <v>117</v>
      </c>
      <c r="Q46" s="1" t="s">
        <v>1156</v>
      </c>
      <c r="R46" s="1" t="s">
        <v>1157</v>
      </c>
      <c r="S46" s="1">
        <v>9010828000</v>
      </c>
      <c r="T46" s="1" t="s">
        <v>1158</v>
      </c>
      <c r="U46" s="1" t="s">
        <v>1159</v>
      </c>
      <c r="V46" s="1">
        <v>9618554283</v>
      </c>
      <c r="W46" s="1" t="s">
        <v>1160</v>
      </c>
      <c r="X46" s="1" t="s">
        <v>1161</v>
      </c>
      <c r="Y46" s="1" t="s">
        <v>154</v>
      </c>
      <c r="Z46" s="1" t="s">
        <v>155</v>
      </c>
      <c r="AA46" s="1" t="s">
        <v>1161</v>
      </c>
      <c r="AB46" s="1" t="s">
        <v>154</v>
      </c>
      <c r="AC46" s="1" t="s">
        <v>155</v>
      </c>
      <c r="AD46" s="1" t="s">
        <v>92</v>
      </c>
      <c r="AE46" s="1" t="s">
        <v>92</v>
      </c>
      <c r="AF46" s="1" t="s">
        <v>1162</v>
      </c>
      <c r="AG46" s="1" t="s">
        <v>527</v>
      </c>
      <c r="AH46" s="1" t="s">
        <v>293</v>
      </c>
      <c r="AI46" s="1" t="s">
        <v>469</v>
      </c>
      <c r="AJ46" s="1">
        <v>73.15</v>
      </c>
      <c r="AK46" s="1">
        <v>7.7</v>
      </c>
      <c r="AL46" s="1" t="s">
        <v>1163</v>
      </c>
      <c r="AM46" s="1" t="s">
        <v>527</v>
      </c>
      <c r="AN46" s="1" t="s">
        <v>128</v>
      </c>
      <c r="AO46" s="1" t="s">
        <v>159</v>
      </c>
      <c r="AP46" s="1">
        <v>64.5</v>
      </c>
      <c r="AQ46" s="1"/>
      <c r="AR46" s="1"/>
      <c r="AS46" s="1"/>
      <c r="AT46" s="1"/>
      <c r="AU46" s="1"/>
      <c r="AV46" s="1"/>
      <c r="AW46" s="1"/>
      <c r="AX46" s="1" t="s">
        <v>554</v>
      </c>
      <c r="AY46" s="1" t="s">
        <v>1164</v>
      </c>
      <c r="AZ46" s="1" t="s">
        <v>159</v>
      </c>
      <c r="BA46" s="1" t="s">
        <v>724</v>
      </c>
      <c r="BB46" s="1">
        <v>57.5</v>
      </c>
      <c r="BC46" s="1">
        <v>6.25</v>
      </c>
      <c r="BD46" s="1"/>
      <c r="BE46" s="1"/>
      <c r="BF46" s="1"/>
      <c r="BG46" s="1"/>
      <c r="BH46" s="1"/>
      <c r="BI46" s="1"/>
      <c r="BJ46" s="1" t="s">
        <v>1165</v>
      </c>
      <c r="BK46" s="1"/>
      <c r="BL46" s="1"/>
      <c r="BM46" s="1" t="s">
        <v>1166</v>
      </c>
      <c r="BN46" s="1">
        <v>26</v>
      </c>
      <c r="BO46" s="1"/>
      <c r="BP46" s="1" t="str">
        <f>HYPERLINK("https://nconnect.nicmar.ac.in/storage/profile/ProfilePhoto_H2550045_719342.jpg","Download")</f>
        <v>0</v>
      </c>
      <c r="BQ46" s="3"/>
      <c r="BR46" s="3"/>
    </row>
    <row r="47" spans="1:70">
      <c r="A47" s="1" t="s">
        <v>70</v>
      </c>
      <c r="B47" s="1" t="s">
        <v>71</v>
      </c>
      <c r="C47" s="1" t="s">
        <v>1167</v>
      </c>
      <c r="D47" s="1" t="s">
        <v>1168</v>
      </c>
      <c r="E47" s="1" t="s">
        <v>1169</v>
      </c>
      <c r="F47" s="1" t="s">
        <v>1170</v>
      </c>
      <c r="G47" s="1" t="s">
        <v>1171</v>
      </c>
      <c r="H47" s="1" t="s">
        <v>1172</v>
      </c>
      <c r="I47" s="1" t="s">
        <v>1173</v>
      </c>
      <c r="J47" s="1">
        <v>8106990690</v>
      </c>
      <c r="K47" s="1" t="s">
        <v>79</v>
      </c>
      <c r="L47" s="1" t="s">
        <v>1174</v>
      </c>
      <c r="M47" s="1" t="s">
        <v>81</v>
      </c>
      <c r="N47" s="1" t="s">
        <v>1175</v>
      </c>
      <c r="O47" s="1"/>
      <c r="P47" s="1" t="s">
        <v>83</v>
      </c>
      <c r="Q47" s="1" t="s">
        <v>1176</v>
      </c>
      <c r="R47" s="1" t="s">
        <v>1177</v>
      </c>
      <c r="S47" s="1">
        <v>9666230526</v>
      </c>
      <c r="T47" s="1" t="s">
        <v>1178</v>
      </c>
      <c r="U47" s="1" t="s">
        <v>1179</v>
      </c>
      <c r="V47" s="1">
        <v>9949567455</v>
      </c>
      <c r="W47" s="1" t="s">
        <v>122</v>
      </c>
      <c r="X47" s="1" t="s">
        <v>1180</v>
      </c>
      <c r="Y47" s="1" t="s">
        <v>1181</v>
      </c>
      <c r="Z47" s="1" t="s">
        <v>155</v>
      </c>
      <c r="AA47" s="1" t="s">
        <v>1180</v>
      </c>
      <c r="AB47" s="1" t="s">
        <v>1181</v>
      </c>
      <c r="AC47" s="1" t="s">
        <v>155</v>
      </c>
      <c r="AD47" s="1">
        <v>8.08</v>
      </c>
      <c r="AE47" s="1" t="s">
        <v>92</v>
      </c>
      <c r="AF47" s="1" t="s">
        <v>1182</v>
      </c>
      <c r="AG47" s="1" t="s">
        <v>1183</v>
      </c>
      <c r="AH47" s="1" t="s">
        <v>95</v>
      </c>
      <c r="AI47" s="1" t="s">
        <v>96</v>
      </c>
      <c r="AJ47" s="1">
        <v>92.15</v>
      </c>
      <c r="AK47" s="1">
        <v>9.7</v>
      </c>
      <c r="AL47" s="1" t="s">
        <v>1184</v>
      </c>
      <c r="AM47" s="1" t="s">
        <v>161</v>
      </c>
      <c r="AN47" s="1" t="s">
        <v>158</v>
      </c>
      <c r="AO47" s="1" t="s">
        <v>244</v>
      </c>
      <c r="AP47" s="1">
        <v>90</v>
      </c>
      <c r="AQ47" s="1"/>
      <c r="AR47" s="1"/>
      <c r="AS47" s="1"/>
      <c r="AT47" s="1"/>
      <c r="AU47" s="1"/>
      <c r="AV47" s="1"/>
      <c r="AW47" s="1"/>
      <c r="AX47" s="1" t="s">
        <v>1185</v>
      </c>
      <c r="AY47" s="1" t="s">
        <v>1186</v>
      </c>
      <c r="AZ47" s="1" t="s">
        <v>553</v>
      </c>
      <c r="BA47" s="1" t="s">
        <v>300</v>
      </c>
      <c r="BB47" s="1">
        <v>61.7</v>
      </c>
      <c r="BC47" s="1">
        <v>6.67</v>
      </c>
      <c r="BD47" s="1"/>
      <c r="BE47" s="1"/>
      <c r="BF47" s="1"/>
      <c r="BG47" s="1"/>
      <c r="BH47" s="1"/>
      <c r="BI47" s="1"/>
      <c r="BJ47" s="1" t="s">
        <v>822</v>
      </c>
      <c r="BK47" s="1"/>
      <c r="BL47" s="1"/>
      <c r="BM47" s="1" t="s">
        <v>1187</v>
      </c>
      <c r="BN47" s="1">
        <v>21</v>
      </c>
      <c r="BO47" s="1" t="s">
        <v>1188</v>
      </c>
      <c r="BP47" s="1" t="str">
        <f>HYPERLINK("https://nconnect.nicmar.ac.in/storage/profile/ProfilePhoto_H2550046_537249.jpg","Download")</f>
        <v>0</v>
      </c>
      <c r="BQ47" s="3"/>
      <c r="BR47" s="3"/>
    </row>
    <row r="48" spans="1:70">
      <c r="A48" s="1" t="s">
        <v>70</v>
      </c>
      <c r="B48" s="1" t="s">
        <v>71</v>
      </c>
      <c r="C48" s="1" t="s">
        <v>1189</v>
      </c>
      <c r="D48" s="1" t="s">
        <v>1190</v>
      </c>
      <c r="E48" s="1"/>
      <c r="F48" s="1" t="s">
        <v>1191</v>
      </c>
      <c r="G48" s="1" t="s">
        <v>1192</v>
      </c>
      <c r="H48" s="1" t="s">
        <v>1193</v>
      </c>
      <c r="I48" s="1" t="s">
        <v>1194</v>
      </c>
      <c r="J48" s="1">
        <v>9502536790</v>
      </c>
      <c r="K48" s="1" t="s">
        <v>79</v>
      </c>
      <c r="L48" s="1" t="s">
        <v>1195</v>
      </c>
      <c r="M48" s="1" t="s">
        <v>81</v>
      </c>
      <c r="N48" s="1" t="s">
        <v>1067</v>
      </c>
      <c r="O48" s="1"/>
      <c r="P48" s="1" t="s">
        <v>147</v>
      </c>
      <c r="Q48" s="1" t="s">
        <v>1196</v>
      </c>
      <c r="R48" s="1" t="s">
        <v>1197</v>
      </c>
      <c r="S48" s="1">
        <v>9912355392</v>
      </c>
      <c r="T48" s="1" t="s">
        <v>1198</v>
      </c>
      <c r="U48" s="1" t="s">
        <v>1199</v>
      </c>
      <c r="V48" s="1">
        <v>6281121837</v>
      </c>
      <c r="W48" s="1" t="s">
        <v>523</v>
      </c>
      <c r="X48" s="1" t="s">
        <v>1200</v>
      </c>
      <c r="Y48" s="1" t="s">
        <v>1181</v>
      </c>
      <c r="Z48" s="1" t="s">
        <v>155</v>
      </c>
      <c r="AA48" s="1" t="s">
        <v>1200</v>
      </c>
      <c r="AB48" s="1" t="s">
        <v>1181</v>
      </c>
      <c r="AC48" s="1" t="s">
        <v>155</v>
      </c>
      <c r="AD48" s="1" t="s">
        <v>92</v>
      </c>
      <c r="AE48" s="1" t="s">
        <v>92</v>
      </c>
      <c r="AF48" s="1" t="s">
        <v>1182</v>
      </c>
      <c r="AG48" s="1" t="s">
        <v>1201</v>
      </c>
      <c r="AH48" s="1" t="s">
        <v>95</v>
      </c>
      <c r="AI48" s="1" t="s">
        <v>96</v>
      </c>
      <c r="AJ48" s="1">
        <v>82.65</v>
      </c>
      <c r="AK48" s="1">
        <v>8.7</v>
      </c>
      <c r="AL48" s="1"/>
      <c r="AM48" s="1"/>
      <c r="AN48" s="1"/>
      <c r="AO48" s="1"/>
      <c r="AP48" s="1"/>
      <c r="AQ48" s="1"/>
      <c r="AR48" s="1" t="s">
        <v>1202</v>
      </c>
      <c r="AS48" s="1" t="s">
        <v>1203</v>
      </c>
      <c r="AT48" s="1" t="s">
        <v>158</v>
      </c>
      <c r="AU48" s="1" t="s">
        <v>1204</v>
      </c>
      <c r="AV48" s="1">
        <v>65</v>
      </c>
      <c r="AW48" s="1">
        <v>6.85</v>
      </c>
      <c r="AX48" s="1" t="s">
        <v>1185</v>
      </c>
      <c r="AY48" s="1" t="s">
        <v>1205</v>
      </c>
      <c r="AZ48" s="1" t="s">
        <v>163</v>
      </c>
      <c r="BA48" s="1" t="s">
        <v>135</v>
      </c>
      <c r="BB48" s="1">
        <v>63.8</v>
      </c>
      <c r="BC48" s="1">
        <v>6.88</v>
      </c>
      <c r="BD48" s="1"/>
      <c r="BE48" s="1"/>
      <c r="BF48" s="1"/>
      <c r="BG48" s="1"/>
      <c r="BH48" s="1"/>
      <c r="BI48" s="1"/>
      <c r="BJ48" s="1" t="s">
        <v>1206</v>
      </c>
      <c r="BK48" s="1"/>
      <c r="BL48" s="1"/>
      <c r="BM48" s="1" t="s">
        <v>1207</v>
      </c>
      <c r="BN48" s="1">
        <v>42</v>
      </c>
      <c r="BO48" s="1" t="s">
        <v>1208</v>
      </c>
      <c r="BP48" s="1" t="str">
        <f>HYPERLINK("https://nconnect.nicmar.ac.in/storage/profile/ProfilePhoto_H2550047_976432.jpg","Download")</f>
        <v>0</v>
      </c>
      <c r="BQ48" s="3"/>
      <c r="BR48" s="3"/>
    </row>
    <row r="49" spans="1:70">
      <c r="A49" s="1" t="s">
        <v>70</v>
      </c>
      <c r="B49" s="1" t="s">
        <v>71</v>
      </c>
      <c r="C49" s="1" t="s">
        <v>1209</v>
      </c>
      <c r="D49" s="1" t="s">
        <v>1210</v>
      </c>
      <c r="E49" s="1"/>
      <c r="F49" s="1" t="s">
        <v>1211</v>
      </c>
      <c r="G49" s="1" t="s">
        <v>1212</v>
      </c>
      <c r="H49" s="1" t="s">
        <v>1213</v>
      </c>
      <c r="I49" s="1" t="s">
        <v>1214</v>
      </c>
      <c r="J49" s="1">
        <v>8295488439</v>
      </c>
      <c r="K49" s="1" t="s">
        <v>144</v>
      </c>
      <c r="L49" s="1" t="s">
        <v>1215</v>
      </c>
      <c r="M49" s="1" t="s">
        <v>81</v>
      </c>
      <c r="N49" s="1" t="s">
        <v>1216</v>
      </c>
      <c r="O49" s="1"/>
      <c r="P49" s="1" t="s">
        <v>83</v>
      </c>
      <c r="Q49" s="1" t="s">
        <v>1217</v>
      </c>
      <c r="R49" s="1" t="s">
        <v>1218</v>
      </c>
      <c r="S49" s="1">
        <v>9410258674</v>
      </c>
      <c r="T49" s="1" t="s">
        <v>1219</v>
      </c>
      <c r="U49" s="1" t="s">
        <v>1220</v>
      </c>
      <c r="V49" s="1">
        <v>9760353875</v>
      </c>
      <c r="W49" s="1" t="s">
        <v>1219</v>
      </c>
      <c r="X49" s="1" t="s">
        <v>1221</v>
      </c>
      <c r="Y49" s="1" t="s">
        <v>1222</v>
      </c>
      <c r="Z49" s="1" t="s">
        <v>1223</v>
      </c>
      <c r="AA49" s="1" t="s">
        <v>1221</v>
      </c>
      <c r="AB49" s="1" t="s">
        <v>1222</v>
      </c>
      <c r="AC49" s="1" t="s">
        <v>1223</v>
      </c>
      <c r="AD49" s="1">
        <v>6.8</v>
      </c>
      <c r="AE49" s="1" t="s">
        <v>92</v>
      </c>
      <c r="AF49" s="1" t="s">
        <v>1224</v>
      </c>
      <c r="AG49" s="1" t="s">
        <v>1225</v>
      </c>
      <c r="AH49" s="1" t="s">
        <v>1226</v>
      </c>
      <c r="AI49" s="1" t="s">
        <v>1227</v>
      </c>
      <c r="AJ49" s="1">
        <v>82</v>
      </c>
      <c r="AK49" s="1">
        <v>0</v>
      </c>
      <c r="AL49" s="1" t="s">
        <v>1228</v>
      </c>
      <c r="AM49" s="1" t="s">
        <v>1229</v>
      </c>
      <c r="AN49" s="1" t="s">
        <v>269</v>
      </c>
      <c r="AO49" s="1" t="s">
        <v>400</v>
      </c>
      <c r="AP49" s="1">
        <v>95.4</v>
      </c>
      <c r="AQ49" s="1"/>
      <c r="AR49" s="1"/>
      <c r="AS49" s="1"/>
      <c r="AT49" s="1"/>
      <c r="AU49" s="1"/>
      <c r="AV49" s="1"/>
      <c r="AW49" s="1"/>
      <c r="AX49" s="1" t="s">
        <v>1230</v>
      </c>
      <c r="AY49" s="1" t="s">
        <v>1231</v>
      </c>
      <c r="AZ49" s="1" t="s">
        <v>963</v>
      </c>
      <c r="BA49" s="1" t="s">
        <v>219</v>
      </c>
      <c r="BB49" s="1">
        <v>76</v>
      </c>
      <c r="BC49" s="1"/>
      <c r="BD49" s="1"/>
      <c r="BE49" s="1"/>
      <c r="BF49" s="1"/>
      <c r="BG49" s="1"/>
      <c r="BH49" s="1"/>
      <c r="BI49" s="1"/>
      <c r="BJ49" s="1" t="s">
        <v>1232</v>
      </c>
      <c r="BK49" s="1"/>
      <c r="BL49" s="1"/>
      <c r="BM49" s="1" t="s">
        <v>1233</v>
      </c>
      <c r="BN49" s="1">
        <v>46</v>
      </c>
      <c r="BO49" s="1" t="s">
        <v>1234</v>
      </c>
      <c r="BP49" s="1" t="str">
        <f>HYPERLINK("https://nconnect.nicmar.ac.in/storage/profile/ProfilePhoto_H2550048_378924.jpg","Download")</f>
        <v>0</v>
      </c>
      <c r="BQ49" s="3"/>
      <c r="BR49" s="3"/>
    </row>
    <row r="50" spans="1:70">
      <c r="A50" s="1" t="s">
        <v>70</v>
      </c>
      <c r="B50" s="1" t="s">
        <v>71</v>
      </c>
      <c r="C50" s="1" t="s">
        <v>1235</v>
      </c>
      <c r="D50" s="1" t="s">
        <v>1236</v>
      </c>
      <c r="E50" s="1"/>
      <c r="F50" s="1" t="s">
        <v>1237</v>
      </c>
      <c r="G50" s="1" t="s">
        <v>1238</v>
      </c>
      <c r="H50" s="1" t="s">
        <v>1239</v>
      </c>
      <c r="I50" s="1" t="s">
        <v>1240</v>
      </c>
      <c r="J50" s="1">
        <v>8746058302</v>
      </c>
      <c r="K50" s="1" t="s">
        <v>79</v>
      </c>
      <c r="L50" s="1" t="s">
        <v>1241</v>
      </c>
      <c r="M50" s="1" t="s">
        <v>81</v>
      </c>
      <c r="N50" s="1" t="s">
        <v>1242</v>
      </c>
      <c r="O50" s="1"/>
      <c r="P50" s="1" t="s">
        <v>417</v>
      </c>
      <c r="Q50" s="1" t="s">
        <v>1243</v>
      </c>
      <c r="R50" s="1" t="s">
        <v>1244</v>
      </c>
      <c r="S50" s="1">
        <v>9880636069</v>
      </c>
      <c r="T50" s="1" t="s">
        <v>1245</v>
      </c>
      <c r="U50" s="1" t="s">
        <v>1246</v>
      </c>
      <c r="V50" s="1">
        <v>9731880289</v>
      </c>
      <c r="W50" s="1" t="s">
        <v>289</v>
      </c>
      <c r="X50" s="1" t="s">
        <v>1247</v>
      </c>
      <c r="Y50" s="1" t="s">
        <v>1248</v>
      </c>
      <c r="Z50" s="1" t="s">
        <v>91</v>
      </c>
      <c r="AA50" s="1" t="s">
        <v>1247</v>
      </c>
      <c r="AB50" s="1" t="s">
        <v>1248</v>
      </c>
      <c r="AC50" s="1" t="s">
        <v>91</v>
      </c>
      <c r="AD50" s="1">
        <v>7.67</v>
      </c>
      <c r="AE50" s="1" t="s">
        <v>92</v>
      </c>
      <c r="AF50" s="1" t="s">
        <v>1249</v>
      </c>
      <c r="AG50" s="1" t="s">
        <v>1250</v>
      </c>
      <c r="AH50" s="1" t="s">
        <v>1251</v>
      </c>
      <c r="AI50" s="1" t="s">
        <v>319</v>
      </c>
      <c r="AJ50" s="1">
        <v>56.48</v>
      </c>
      <c r="AK50" s="1"/>
      <c r="AL50" s="1"/>
      <c r="AM50" s="1"/>
      <c r="AN50" s="1"/>
      <c r="AO50" s="1"/>
      <c r="AP50" s="1"/>
      <c r="AQ50" s="1"/>
      <c r="AR50" s="1" t="s">
        <v>1252</v>
      </c>
      <c r="AS50" s="1" t="s">
        <v>1253</v>
      </c>
      <c r="AT50" s="1" t="s">
        <v>860</v>
      </c>
      <c r="AU50" s="1" t="s">
        <v>1254</v>
      </c>
      <c r="AV50" s="1">
        <v>74.13</v>
      </c>
      <c r="AW50" s="1"/>
      <c r="AX50" s="1" t="s">
        <v>1255</v>
      </c>
      <c r="AY50" s="1" t="s">
        <v>1256</v>
      </c>
      <c r="AZ50" s="1" t="s">
        <v>1257</v>
      </c>
      <c r="BA50" s="1" t="s">
        <v>451</v>
      </c>
      <c r="BB50" s="1">
        <v>82.6</v>
      </c>
      <c r="BC50" s="1"/>
      <c r="BD50" s="1"/>
      <c r="BE50" s="1"/>
      <c r="BF50" s="1"/>
      <c r="BG50" s="1"/>
      <c r="BH50" s="1"/>
      <c r="BI50" s="1"/>
      <c r="BJ50" s="1" t="s">
        <v>1258</v>
      </c>
      <c r="BK50" s="1"/>
      <c r="BL50" s="1"/>
      <c r="BM50" s="1" t="s">
        <v>1259</v>
      </c>
      <c r="BN50" s="1">
        <v>74</v>
      </c>
      <c r="BO50" s="1" t="s">
        <v>1260</v>
      </c>
      <c r="BP50" s="1" t="str">
        <f>HYPERLINK("https://nconnect.nicmar.ac.in/storage/profile/ProfilePhoto_H2550049_967425.jpg","Download")</f>
        <v>0</v>
      </c>
      <c r="BQ50" s="3"/>
      <c r="BR50" s="3"/>
    </row>
    <row r="51" spans="1:70">
      <c r="A51" s="1" t="s">
        <v>70</v>
      </c>
      <c r="B51" s="1" t="s">
        <v>71</v>
      </c>
      <c r="C51" s="1" t="s">
        <v>1261</v>
      </c>
      <c r="D51" s="1" t="s">
        <v>1262</v>
      </c>
      <c r="E51" s="1" t="s">
        <v>1169</v>
      </c>
      <c r="F51" s="1" t="s">
        <v>1263</v>
      </c>
      <c r="G51" s="1" t="s">
        <v>1264</v>
      </c>
      <c r="H51" s="1" t="s">
        <v>1265</v>
      </c>
      <c r="I51" s="1" t="s">
        <v>1266</v>
      </c>
      <c r="J51" s="1">
        <v>6302395955</v>
      </c>
      <c r="K51" s="1" t="s">
        <v>79</v>
      </c>
      <c r="L51" s="1" t="s">
        <v>1267</v>
      </c>
      <c r="M51" s="1" t="s">
        <v>81</v>
      </c>
      <c r="N51" s="1" t="s">
        <v>1268</v>
      </c>
      <c r="O51" s="1"/>
      <c r="P51" s="1" t="s">
        <v>83</v>
      </c>
      <c r="Q51" s="1" t="s">
        <v>1269</v>
      </c>
      <c r="R51" s="1" t="s">
        <v>1270</v>
      </c>
      <c r="S51" s="1">
        <v>9885511576</v>
      </c>
      <c r="T51" s="1" t="s">
        <v>210</v>
      </c>
      <c r="U51" s="1" t="s">
        <v>1271</v>
      </c>
      <c r="V51" s="1">
        <v>7416364538</v>
      </c>
      <c r="W51" s="1" t="s">
        <v>88</v>
      </c>
      <c r="X51" s="1" t="s">
        <v>1272</v>
      </c>
      <c r="Y51" s="1" t="s">
        <v>422</v>
      </c>
      <c r="Z51" s="1" t="s">
        <v>155</v>
      </c>
      <c r="AA51" s="1" t="s">
        <v>1272</v>
      </c>
      <c r="AB51" s="1" t="s">
        <v>422</v>
      </c>
      <c r="AC51" s="1" t="s">
        <v>155</v>
      </c>
      <c r="AD51" s="1">
        <v>7.69</v>
      </c>
      <c r="AE51" s="1" t="s">
        <v>92</v>
      </c>
      <c r="AF51" s="1" t="s">
        <v>1273</v>
      </c>
      <c r="AG51" s="1" t="s">
        <v>1274</v>
      </c>
      <c r="AH51" s="1" t="s">
        <v>1275</v>
      </c>
      <c r="AI51" s="1" t="s">
        <v>242</v>
      </c>
      <c r="AJ51" s="1">
        <v>87.4</v>
      </c>
      <c r="AK51" s="1">
        <v>9.2</v>
      </c>
      <c r="AL51" s="1" t="s">
        <v>1276</v>
      </c>
      <c r="AM51" s="1" t="s">
        <v>1277</v>
      </c>
      <c r="AN51" s="1" t="s">
        <v>99</v>
      </c>
      <c r="AO51" s="1" t="s">
        <v>604</v>
      </c>
      <c r="AP51" s="1">
        <v>84.1</v>
      </c>
      <c r="AQ51" s="1"/>
      <c r="AR51" s="1"/>
      <c r="AS51" s="1"/>
      <c r="AT51" s="1"/>
      <c r="AU51" s="1"/>
      <c r="AV51" s="1"/>
      <c r="AW51" s="1"/>
      <c r="AX51" s="1" t="s">
        <v>1185</v>
      </c>
      <c r="AY51" s="1" t="s">
        <v>1278</v>
      </c>
      <c r="AZ51" s="1" t="s">
        <v>219</v>
      </c>
      <c r="BA51" s="1" t="s">
        <v>701</v>
      </c>
      <c r="BB51" s="1">
        <v>60.89</v>
      </c>
      <c r="BC51" s="1">
        <v>6.41</v>
      </c>
      <c r="BD51" s="1"/>
      <c r="BE51" s="1"/>
      <c r="BF51" s="1"/>
      <c r="BG51" s="1"/>
      <c r="BH51" s="1"/>
      <c r="BI51" s="1"/>
      <c r="BJ51" s="1" t="s">
        <v>1279</v>
      </c>
      <c r="BK51" s="1"/>
      <c r="BL51" s="1"/>
      <c r="BM51" s="1" t="s">
        <v>1280</v>
      </c>
      <c r="BN51" s="1">
        <v>39</v>
      </c>
      <c r="BO51" s="1"/>
      <c r="BP51" s="1" t="str">
        <f>HYPERLINK("https://nconnect.nicmar.ac.in/storage/profile/ProfilePhoto_H2550050_481297.jpg","Download")</f>
        <v>0</v>
      </c>
      <c r="BQ51" s="3"/>
      <c r="BR51" s="3"/>
    </row>
    <row r="52" spans="1:70">
      <c r="A52" s="1" t="s">
        <v>70</v>
      </c>
      <c r="B52" s="1" t="s">
        <v>71</v>
      </c>
      <c r="C52" s="1" t="s">
        <v>1281</v>
      </c>
      <c r="D52" s="1" t="s">
        <v>825</v>
      </c>
      <c r="E52" s="1"/>
      <c r="F52" s="1" t="s">
        <v>1282</v>
      </c>
      <c r="G52" s="1" t="s">
        <v>1283</v>
      </c>
      <c r="H52" s="1" t="s">
        <v>1284</v>
      </c>
      <c r="I52" s="1" t="s">
        <v>1285</v>
      </c>
      <c r="J52" s="1">
        <v>7893786304</v>
      </c>
      <c r="K52" s="1" t="s">
        <v>79</v>
      </c>
      <c r="L52" s="1" t="s">
        <v>1286</v>
      </c>
      <c r="M52" s="1" t="s">
        <v>81</v>
      </c>
      <c r="N52" s="1" t="s">
        <v>1287</v>
      </c>
      <c r="O52" s="1" t="s">
        <v>1288</v>
      </c>
      <c r="P52" s="1" t="s">
        <v>207</v>
      </c>
      <c r="Q52" s="1" t="s">
        <v>1289</v>
      </c>
      <c r="R52" s="1" t="s">
        <v>1290</v>
      </c>
      <c r="S52" s="1">
        <v>9908394786</v>
      </c>
      <c r="T52" s="1" t="s">
        <v>1291</v>
      </c>
      <c r="U52" s="1" t="s">
        <v>1292</v>
      </c>
      <c r="V52" s="1">
        <v>9949499156</v>
      </c>
      <c r="W52" s="1" t="s">
        <v>122</v>
      </c>
      <c r="X52" s="1" t="s">
        <v>1293</v>
      </c>
      <c r="Y52" s="1" t="s">
        <v>264</v>
      </c>
      <c r="Z52" s="1" t="s">
        <v>125</v>
      </c>
      <c r="AA52" s="1" t="s">
        <v>1293</v>
      </c>
      <c r="AB52" s="1" t="s">
        <v>264</v>
      </c>
      <c r="AC52" s="1" t="s">
        <v>125</v>
      </c>
      <c r="AD52" s="1">
        <v>8.0</v>
      </c>
      <c r="AE52" s="1" t="s">
        <v>92</v>
      </c>
      <c r="AF52" s="1" t="s">
        <v>1294</v>
      </c>
      <c r="AG52" s="1" t="s">
        <v>1295</v>
      </c>
      <c r="AH52" s="1" t="s">
        <v>1275</v>
      </c>
      <c r="AI52" s="1" t="s">
        <v>96</v>
      </c>
      <c r="AJ52" s="1">
        <v>78.85</v>
      </c>
      <c r="AK52" s="1">
        <v>8.3</v>
      </c>
      <c r="AL52" s="1"/>
      <c r="AM52" s="1"/>
      <c r="AN52" s="1"/>
      <c r="AO52" s="1"/>
      <c r="AP52" s="1"/>
      <c r="AQ52" s="1"/>
      <c r="AR52" s="1" t="s">
        <v>97</v>
      </c>
      <c r="AS52" s="1" t="s">
        <v>1296</v>
      </c>
      <c r="AT52" s="1" t="s">
        <v>162</v>
      </c>
      <c r="AU52" s="1" t="s">
        <v>1032</v>
      </c>
      <c r="AV52" s="1">
        <v>61.66</v>
      </c>
      <c r="AW52" s="1">
        <v>6.5</v>
      </c>
      <c r="AX52" s="1" t="s">
        <v>1297</v>
      </c>
      <c r="AY52" s="1" t="s">
        <v>1298</v>
      </c>
      <c r="AZ52" s="1" t="s">
        <v>1032</v>
      </c>
      <c r="BA52" s="1" t="s">
        <v>584</v>
      </c>
      <c r="BB52" s="1">
        <v>72.01</v>
      </c>
      <c r="BC52" s="1">
        <v>7.58</v>
      </c>
      <c r="BD52" s="1"/>
      <c r="BE52" s="1"/>
      <c r="BF52" s="1"/>
      <c r="BG52" s="1"/>
      <c r="BH52" s="1"/>
      <c r="BI52" s="1"/>
      <c r="BJ52" s="1" t="s">
        <v>1299</v>
      </c>
      <c r="BK52" s="1"/>
      <c r="BL52" s="1"/>
      <c r="BM52" s="1" t="s">
        <v>1300</v>
      </c>
      <c r="BN52" s="1">
        <v>46</v>
      </c>
      <c r="BO52" s="1"/>
      <c r="BP52" s="1" t="str">
        <f>HYPERLINK("https://nconnect.nicmar.ac.in/storage/profile/ProfilePhoto_H2550051_675428.jpg","Download")</f>
        <v>0</v>
      </c>
      <c r="BQ52" s="3"/>
      <c r="BR52" s="3"/>
    </row>
    <row r="53" spans="1:70">
      <c r="A53" s="1" t="s">
        <v>70</v>
      </c>
      <c r="B53" s="1" t="s">
        <v>71</v>
      </c>
      <c r="C53" s="1" t="s">
        <v>1301</v>
      </c>
      <c r="D53" s="1" t="s">
        <v>385</v>
      </c>
      <c r="E53" s="1" t="s">
        <v>1169</v>
      </c>
      <c r="F53" s="1" t="s">
        <v>1302</v>
      </c>
      <c r="G53" s="1" t="s">
        <v>1303</v>
      </c>
      <c r="H53" s="1" t="s">
        <v>1304</v>
      </c>
      <c r="I53" s="1" t="s">
        <v>1305</v>
      </c>
      <c r="J53" s="1">
        <v>9347954057</v>
      </c>
      <c r="K53" s="1" t="s">
        <v>79</v>
      </c>
      <c r="L53" s="1" t="s">
        <v>1306</v>
      </c>
      <c r="M53" s="1" t="s">
        <v>81</v>
      </c>
      <c r="N53" s="1" t="s">
        <v>1089</v>
      </c>
      <c r="O53" s="1"/>
      <c r="P53" s="1"/>
      <c r="Q53" s="1" t="s">
        <v>1307</v>
      </c>
      <c r="R53" s="1" t="s">
        <v>1308</v>
      </c>
      <c r="S53" s="1">
        <v>9676961447</v>
      </c>
      <c r="T53" s="1" t="s">
        <v>210</v>
      </c>
      <c r="U53" s="1" t="s">
        <v>1309</v>
      </c>
      <c r="V53" s="1">
        <v>6301154118</v>
      </c>
      <c r="W53" s="1" t="s">
        <v>122</v>
      </c>
      <c r="X53" s="1" t="s">
        <v>1310</v>
      </c>
      <c r="Y53" s="1" t="s">
        <v>1311</v>
      </c>
      <c r="Z53" s="1" t="s">
        <v>155</v>
      </c>
      <c r="AA53" s="1" t="s">
        <v>1312</v>
      </c>
      <c r="AB53" s="1" t="s">
        <v>422</v>
      </c>
      <c r="AC53" s="1" t="s">
        <v>155</v>
      </c>
      <c r="AD53" s="1">
        <v>7.62</v>
      </c>
      <c r="AE53" s="1" t="s">
        <v>92</v>
      </c>
      <c r="AF53" s="1" t="s">
        <v>1313</v>
      </c>
      <c r="AG53" s="1" t="s">
        <v>1314</v>
      </c>
      <c r="AH53" s="1" t="s">
        <v>268</v>
      </c>
      <c r="AI53" s="1" t="s">
        <v>375</v>
      </c>
      <c r="AJ53" s="1">
        <v>92</v>
      </c>
      <c r="AK53" s="1">
        <v>9.2</v>
      </c>
      <c r="AL53" s="1" t="s">
        <v>295</v>
      </c>
      <c r="AM53" s="1" t="s">
        <v>1315</v>
      </c>
      <c r="AN53" s="1" t="s">
        <v>162</v>
      </c>
      <c r="AO53" s="1" t="s">
        <v>820</v>
      </c>
      <c r="AP53" s="1">
        <v>81.6</v>
      </c>
      <c r="AQ53" s="1">
        <v>0</v>
      </c>
      <c r="AR53" s="1"/>
      <c r="AS53" s="1"/>
      <c r="AT53" s="1"/>
      <c r="AU53" s="1"/>
      <c r="AV53" s="1"/>
      <c r="AW53" s="1"/>
      <c r="AX53" s="1" t="s">
        <v>1316</v>
      </c>
      <c r="AY53" s="1" t="s">
        <v>1317</v>
      </c>
      <c r="AZ53" s="1" t="s">
        <v>100</v>
      </c>
      <c r="BA53" s="1" t="s">
        <v>430</v>
      </c>
      <c r="BB53" s="1">
        <v>57</v>
      </c>
      <c r="BC53" s="1">
        <v>6.2</v>
      </c>
      <c r="BD53" s="1"/>
      <c r="BE53" s="1"/>
      <c r="BF53" s="1"/>
      <c r="BG53" s="1"/>
      <c r="BH53" s="1"/>
      <c r="BI53" s="1"/>
      <c r="BJ53" s="1" t="s">
        <v>1206</v>
      </c>
      <c r="BK53" s="1"/>
      <c r="BL53" s="1"/>
      <c r="BM53" s="1" t="s">
        <v>1318</v>
      </c>
      <c r="BN53" s="1">
        <v>45</v>
      </c>
      <c r="BO53" s="1" t="s">
        <v>1319</v>
      </c>
      <c r="BP53" s="1" t="str">
        <f>HYPERLINK("https://nconnect.nicmar.ac.in/storage/profile/ProfilePhoto_H2550052_862375.jpg","Download")</f>
        <v>0</v>
      </c>
      <c r="BQ53" s="3"/>
      <c r="BR53" s="3"/>
    </row>
    <row r="54" spans="1:70">
      <c r="A54" s="1" t="s">
        <v>70</v>
      </c>
      <c r="B54" s="1" t="s">
        <v>71</v>
      </c>
      <c r="C54" s="1" t="s">
        <v>1320</v>
      </c>
      <c r="D54" s="1" t="s">
        <v>1321</v>
      </c>
      <c r="E54" s="1" t="s">
        <v>1322</v>
      </c>
      <c r="F54" s="1" t="s">
        <v>1323</v>
      </c>
      <c r="G54" s="1" t="s">
        <v>1324</v>
      </c>
      <c r="H54" s="1" t="s">
        <v>1325</v>
      </c>
      <c r="I54" s="1" t="s">
        <v>1326</v>
      </c>
      <c r="J54" s="1">
        <v>9848858916</v>
      </c>
      <c r="K54" s="1" t="s">
        <v>79</v>
      </c>
      <c r="L54" s="1" t="s">
        <v>1327</v>
      </c>
      <c r="M54" s="1" t="s">
        <v>81</v>
      </c>
      <c r="N54" s="1" t="s">
        <v>567</v>
      </c>
      <c r="O54" s="1"/>
      <c r="P54" s="1" t="s">
        <v>83</v>
      </c>
      <c r="Q54" s="1" t="s">
        <v>1328</v>
      </c>
      <c r="R54" s="1" t="s">
        <v>1329</v>
      </c>
      <c r="S54" s="1">
        <v>9346999113</v>
      </c>
      <c r="T54" s="1" t="s">
        <v>1330</v>
      </c>
      <c r="U54" s="1" t="s">
        <v>1331</v>
      </c>
      <c r="V54" s="1">
        <v>7660923569</v>
      </c>
      <c r="W54" s="1" t="s">
        <v>122</v>
      </c>
      <c r="X54" s="1" t="s">
        <v>1332</v>
      </c>
      <c r="Y54" s="1" t="s">
        <v>154</v>
      </c>
      <c r="Z54" s="1" t="s">
        <v>155</v>
      </c>
      <c r="AA54" s="1" t="s">
        <v>1332</v>
      </c>
      <c r="AB54" s="1" t="s">
        <v>154</v>
      </c>
      <c r="AC54" s="1" t="s">
        <v>155</v>
      </c>
      <c r="AD54" s="1" t="s">
        <v>92</v>
      </c>
      <c r="AE54" s="1" t="s">
        <v>92</v>
      </c>
      <c r="AF54" s="1" t="s">
        <v>1333</v>
      </c>
      <c r="AG54" s="1" t="s">
        <v>1334</v>
      </c>
      <c r="AH54" s="1" t="s">
        <v>268</v>
      </c>
      <c r="AI54" s="1" t="s">
        <v>159</v>
      </c>
      <c r="AJ54" s="1">
        <v>82.65</v>
      </c>
      <c r="AK54" s="1">
        <v>8.7</v>
      </c>
      <c r="AL54" s="1" t="s">
        <v>448</v>
      </c>
      <c r="AM54" s="1" t="s">
        <v>161</v>
      </c>
      <c r="AN54" s="1" t="s">
        <v>162</v>
      </c>
      <c r="AO54" s="1" t="s">
        <v>163</v>
      </c>
      <c r="AP54" s="1">
        <v>55.6</v>
      </c>
      <c r="AQ54" s="1"/>
      <c r="AR54" s="1"/>
      <c r="AS54" s="1"/>
      <c r="AT54" s="1"/>
      <c r="AU54" s="1"/>
      <c r="AV54" s="1"/>
      <c r="AW54" s="1"/>
      <c r="AX54" s="1" t="s">
        <v>1335</v>
      </c>
      <c r="AY54" s="1" t="s">
        <v>1336</v>
      </c>
      <c r="AZ54" s="1" t="s">
        <v>450</v>
      </c>
      <c r="BA54" s="1" t="s">
        <v>584</v>
      </c>
      <c r="BB54" s="1">
        <v>59.74</v>
      </c>
      <c r="BC54" s="1">
        <v>6.28</v>
      </c>
      <c r="BD54" s="1"/>
      <c r="BE54" s="1"/>
      <c r="BF54" s="1"/>
      <c r="BG54" s="1"/>
      <c r="BH54" s="1"/>
      <c r="BI54" s="1"/>
      <c r="BJ54" s="1" t="s">
        <v>1337</v>
      </c>
      <c r="BK54" s="1"/>
      <c r="BL54" s="1"/>
      <c r="BM54" s="1" t="s">
        <v>1338</v>
      </c>
      <c r="BN54" s="1">
        <v>57</v>
      </c>
      <c r="BO54" s="1" t="s">
        <v>1339</v>
      </c>
      <c r="BP54" s="1" t="str">
        <f>HYPERLINK("https://nconnect.nicmar.ac.in/storage/profile/ProfilePhoto_H2550053_684123.jpg","Download")</f>
        <v>0</v>
      </c>
      <c r="BQ54" s="3"/>
      <c r="BR54" s="3"/>
    </row>
    <row r="55" spans="1:70">
      <c r="A55" s="1" t="s">
        <v>70</v>
      </c>
      <c r="B55" s="1" t="s">
        <v>71</v>
      </c>
      <c r="C55" s="1" t="s">
        <v>1340</v>
      </c>
      <c r="D55" s="1" t="s">
        <v>1341</v>
      </c>
      <c r="E55" s="1" t="s">
        <v>1342</v>
      </c>
      <c r="F55" s="1" t="s">
        <v>1343</v>
      </c>
      <c r="G55" s="1" t="s">
        <v>1344</v>
      </c>
      <c r="H55" s="1" t="s">
        <v>1345</v>
      </c>
      <c r="I55" s="1" t="s">
        <v>1346</v>
      </c>
      <c r="J55" s="1">
        <v>8367541977</v>
      </c>
      <c r="K55" s="1" t="s">
        <v>79</v>
      </c>
      <c r="L55" s="1" t="s">
        <v>1347</v>
      </c>
      <c r="M55" s="1" t="s">
        <v>81</v>
      </c>
      <c r="N55" s="1" t="s">
        <v>1348</v>
      </c>
      <c r="O55" s="1" t="s">
        <v>1349</v>
      </c>
      <c r="P55" s="1" t="s">
        <v>147</v>
      </c>
      <c r="Q55" s="1" t="s">
        <v>1350</v>
      </c>
      <c r="R55" s="1" t="s">
        <v>1351</v>
      </c>
      <c r="S55" s="1">
        <v>9848823409</v>
      </c>
      <c r="T55" s="1" t="s">
        <v>1352</v>
      </c>
      <c r="U55" s="1" t="s">
        <v>1353</v>
      </c>
      <c r="V55" s="1">
        <v>8519974975</v>
      </c>
      <c r="W55" s="1" t="s">
        <v>88</v>
      </c>
      <c r="X55" s="1" t="s">
        <v>1354</v>
      </c>
      <c r="Y55" s="1" t="s">
        <v>154</v>
      </c>
      <c r="Z55" s="1" t="s">
        <v>155</v>
      </c>
      <c r="AA55" s="1" t="s">
        <v>1354</v>
      </c>
      <c r="AB55" s="1" t="s">
        <v>154</v>
      </c>
      <c r="AC55" s="1" t="s">
        <v>155</v>
      </c>
      <c r="AD55" s="1">
        <v>0.0</v>
      </c>
      <c r="AE55" s="1" t="s">
        <v>92</v>
      </c>
      <c r="AF55" s="1" t="s">
        <v>266</v>
      </c>
      <c r="AG55" s="1" t="s">
        <v>1355</v>
      </c>
      <c r="AH55" s="1" t="s">
        <v>268</v>
      </c>
      <c r="AI55" s="1" t="s">
        <v>294</v>
      </c>
      <c r="AJ55" s="1">
        <v>72</v>
      </c>
      <c r="AK55" s="1">
        <v>7.2</v>
      </c>
      <c r="AL55" s="1" t="s">
        <v>295</v>
      </c>
      <c r="AM55" s="1" t="s">
        <v>1356</v>
      </c>
      <c r="AN55" s="1" t="s">
        <v>128</v>
      </c>
      <c r="AO55" s="1" t="s">
        <v>159</v>
      </c>
      <c r="AP55" s="1">
        <v>66.3</v>
      </c>
      <c r="AQ55" s="1">
        <v>6.63</v>
      </c>
      <c r="AR55" s="1"/>
      <c r="AS55" s="1"/>
      <c r="AT55" s="1"/>
      <c r="AU55" s="1"/>
      <c r="AV55" s="1"/>
      <c r="AW55" s="1"/>
      <c r="AX55" s="1" t="s">
        <v>1357</v>
      </c>
      <c r="AY55" s="1" t="s">
        <v>1358</v>
      </c>
      <c r="AZ55" s="1" t="s">
        <v>860</v>
      </c>
      <c r="BA55" s="1" t="s">
        <v>348</v>
      </c>
      <c r="BB55" s="1">
        <v>68.4</v>
      </c>
      <c r="BC55" s="1">
        <v>6.84</v>
      </c>
      <c r="BD55" s="1"/>
      <c r="BE55" s="1"/>
      <c r="BF55" s="1"/>
      <c r="BG55" s="1"/>
      <c r="BH55" s="1"/>
      <c r="BI55" s="1"/>
      <c r="BJ55" s="1" t="s">
        <v>1359</v>
      </c>
      <c r="BK55" s="1"/>
      <c r="BL55" s="1"/>
      <c r="BM55" s="1" t="s">
        <v>1360</v>
      </c>
      <c r="BN55" s="1">
        <v>24</v>
      </c>
      <c r="BO55" s="1" t="s">
        <v>1361</v>
      </c>
      <c r="BP55" s="1" t="str">
        <f>HYPERLINK("https://nconnect.nicmar.ac.in/storage/profile/ProfilePhoto_H2550054_296345.jpg","Download")</f>
        <v>0</v>
      </c>
      <c r="BQ55" s="3"/>
      <c r="BR55" s="3"/>
    </row>
    <row r="56" spans="1:70">
      <c r="A56" s="1" t="s">
        <v>70</v>
      </c>
      <c r="B56" s="1" t="s">
        <v>71</v>
      </c>
      <c r="C56" s="1" t="s">
        <v>1362</v>
      </c>
      <c r="D56" s="1" t="s">
        <v>1363</v>
      </c>
      <c r="E56" s="1" t="s">
        <v>228</v>
      </c>
      <c r="F56" s="1" t="s">
        <v>1364</v>
      </c>
      <c r="G56" s="1" t="s">
        <v>1365</v>
      </c>
      <c r="H56" s="1" t="s">
        <v>1366</v>
      </c>
      <c r="I56" s="1" t="s">
        <v>1367</v>
      </c>
      <c r="J56" s="1">
        <v>7995555995</v>
      </c>
      <c r="K56" s="1" t="s">
        <v>79</v>
      </c>
      <c r="L56" s="1" t="s">
        <v>1368</v>
      </c>
      <c r="M56" s="1" t="s">
        <v>81</v>
      </c>
      <c r="N56" s="1" t="s">
        <v>1369</v>
      </c>
      <c r="O56" s="1"/>
      <c r="P56" s="1" t="s">
        <v>417</v>
      </c>
      <c r="Q56" s="1" t="s">
        <v>1370</v>
      </c>
      <c r="R56" s="1" t="s">
        <v>1371</v>
      </c>
      <c r="S56" s="1">
        <v>9550484395</v>
      </c>
      <c r="T56" s="1" t="s">
        <v>120</v>
      </c>
      <c r="U56" s="1" t="s">
        <v>1372</v>
      </c>
      <c r="V56" s="1">
        <v>9704215757</v>
      </c>
      <c r="W56" s="1" t="s">
        <v>289</v>
      </c>
      <c r="X56" s="1" t="s">
        <v>1373</v>
      </c>
      <c r="Y56" s="1" t="s">
        <v>154</v>
      </c>
      <c r="Z56" s="1" t="s">
        <v>155</v>
      </c>
      <c r="AA56" s="1" t="s">
        <v>1373</v>
      </c>
      <c r="AB56" s="1" t="s">
        <v>154</v>
      </c>
      <c r="AC56" s="1" t="s">
        <v>155</v>
      </c>
      <c r="AD56" s="1" t="s">
        <v>92</v>
      </c>
      <c r="AE56" s="1" t="s">
        <v>92</v>
      </c>
      <c r="AF56" s="1" t="s">
        <v>1374</v>
      </c>
      <c r="AG56" s="1" t="s">
        <v>1375</v>
      </c>
      <c r="AH56" s="1" t="s">
        <v>1376</v>
      </c>
      <c r="AI56" s="1" t="s">
        <v>375</v>
      </c>
      <c r="AJ56" s="1">
        <v>85.55</v>
      </c>
      <c r="AK56" s="1"/>
      <c r="AL56" s="1" t="s">
        <v>1377</v>
      </c>
      <c r="AM56" s="1" t="s">
        <v>161</v>
      </c>
      <c r="AN56" s="1" t="s">
        <v>162</v>
      </c>
      <c r="AO56" s="1" t="s">
        <v>163</v>
      </c>
      <c r="AP56" s="1">
        <v>56</v>
      </c>
      <c r="AQ56" s="1"/>
      <c r="AR56" s="1"/>
      <c r="AS56" s="1"/>
      <c r="AT56" s="1"/>
      <c r="AU56" s="1"/>
      <c r="AV56" s="1"/>
      <c r="AW56" s="1"/>
      <c r="AX56" s="1" t="s">
        <v>164</v>
      </c>
      <c r="AY56" s="1" t="s">
        <v>1378</v>
      </c>
      <c r="AZ56" s="1" t="s">
        <v>861</v>
      </c>
      <c r="BA56" s="1" t="s">
        <v>584</v>
      </c>
      <c r="BB56" s="1">
        <v>58.7</v>
      </c>
      <c r="BC56" s="1"/>
      <c r="BD56" s="1"/>
      <c r="BE56" s="1"/>
      <c r="BF56" s="1"/>
      <c r="BG56" s="1"/>
      <c r="BH56" s="1"/>
      <c r="BI56" s="1"/>
      <c r="BJ56" s="1" t="s">
        <v>1379</v>
      </c>
      <c r="BK56" s="1"/>
      <c r="BL56" s="1"/>
      <c r="BM56" s="1" t="s">
        <v>1380</v>
      </c>
      <c r="BN56" s="1">
        <v>11</v>
      </c>
      <c r="BO56" s="1"/>
      <c r="BP56" s="1" t="str">
        <f>HYPERLINK("https://nconnect.nicmar.ac.in/storage/profile/ProfilePhoto_H2550055_421389.jpg","Download")</f>
        <v>0</v>
      </c>
      <c r="BQ56" s="3"/>
      <c r="BR56" s="3"/>
    </row>
    <row r="57" spans="1:70">
      <c r="A57" s="1" t="s">
        <v>70</v>
      </c>
      <c r="B57" s="1" t="s">
        <v>71</v>
      </c>
      <c r="C57" s="1" t="s">
        <v>1381</v>
      </c>
      <c r="D57" s="1" t="s">
        <v>1382</v>
      </c>
      <c r="E57" s="1" t="s">
        <v>1383</v>
      </c>
      <c r="F57" s="1" t="s">
        <v>1384</v>
      </c>
      <c r="G57" s="1" t="s">
        <v>1385</v>
      </c>
      <c r="H57" s="1" t="s">
        <v>1386</v>
      </c>
      <c r="I57" s="1" t="s">
        <v>1387</v>
      </c>
      <c r="J57" s="1">
        <v>6301075767</v>
      </c>
      <c r="K57" s="1" t="s">
        <v>79</v>
      </c>
      <c r="L57" s="1" t="s">
        <v>1388</v>
      </c>
      <c r="M57" s="1" t="s">
        <v>81</v>
      </c>
      <c r="N57" s="1" t="s">
        <v>146</v>
      </c>
      <c r="O57" s="1" t="s">
        <v>1389</v>
      </c>
      <c r="P57" s="1" t="s">
        <v>417</v>
      </c>
      <c r="Q57" s="1" t="s">
        <v>1390</v>
      </c>
      <c r="R57" s="1" t="s">
        <v>1391</v>
      </c>
      <c r="S57" s="1">
        <v>8341539789</v>
      </c>
      <c r="T57" s="1" t="s">
        <v>1392</v>
      </c>
      <c r="U57" s="1" t="s">
        <v>1393</v>
      </c>
      <c r="V57" s="1">
        <v>9603941319</v>
      </c>
      <c r="W57" s="1" t="s">
        <v>262</v>
      </c>
      <c r="X57" s="1" t="s">
        <v>1394</v>
      </c>
      <c r="Y57" s="1" t="s">
        <v>1395</v>
      </c>
      <c r="Z57" s="1" t="s">
        <v>155</v>
      </c>
      <c r="AA57" s="1" t="s">
        <v>1394</v>
      </c>
      <c r="AB57" s="1" t="s">
        <v>1395</v>
      </c>
      <c r="AC57" s="1" t="s">
        <v>155</v>
      </c>
      <c r="AD57" s="1">
        <v>7.92</v>
      </c>
      <c r="AE57" s="1" t="s">
        <v>92</v>
      </c>
      <c r="AF57" s="1" t="s">
        <v>1396</v>
      </c>
      <c r="AG57" s="1" t="s">
        <v>1397</v>
      </c>
      <c r="AH57" s="1" t="s">
        <v>242</v>
      </c>
      <c r="AI57" s="1" t="s">
        <v>375</v>
      </c>
      <c r="AJ57" s="1">
        <v>92</v>
      </c>
      <c r="AK57" s="1">
        <v>9.2</v>
      </c>
      <c r="AL57" s="1" t="s">
        <v>1398</v>
      </c>
      <c r="AM57" s="1" t="s">
        <v>1077</v>
      </c>
      <c r="AN57" s="1" t="s">
        <v>162</v>
      </c>
      <c r="AO57" s="1" t="s">
        <v>163</v>
      </c>
      <c r="AP57" s="1">
        <v>88.4</v>
      </c>
      <c r="AQ57" s="1">
        <v>8.8</v>
      </c>
      <c r="AR57" s="1"/>
      <c r="AS57" s="1"/>
      <c r="AT57" s="1"/>
      <c r="AU57" s="1"/>
      <c r="AV57" s="1"/>
      <c r="AW57" s="1"/>
      <c r="AX57" s="1" t="s">
        <v>554</v>
      </c>
      <c r="AY57" s="1" t="s">
        <v>1399</v>
      </c>
      <c r="AZ57" s="1" t="s">
        <v>100</v>
      </c>
      <c r="BA57" s="1" t="s">
        <v>631</v>
      </c>
      <c r="BB57" s="1">
        <v>65</v>
      </c>
      <c r="BC57" s="1">
        <v>6.5</v>
      </c>
      <c r="BD57" s="1"/>
      <c r="BE57" s="1"/>
      <c r="BF57" s="1"/>
      <c r="BG57" s="1"/>
      <c r="BH57" s="1"/>
      <c r="BI57" s="1"/>
      <c r="BJ57" s="1" t="s">
        <v>822</v>
      </c>
      <c r="BK57" s="1" t="s">
        <v>1400</v>
      </c>
      <c r="BL57" s="1" t="s">
        <v>196</v>
      </c>
      <c r="BM57" s="1"/>
      <c r="BN57" s="1"/>
      <c r="BO57" s="1"/>
      <c r="BP57" s="1" t="str">
        <f>HYPERLINK("https://nconnect.nicmar.ac.in/storage/profile/ProfilePhoto_H2550056_813276.jpg","Download")</f>
        <v>0</v>
      </c>
      <c r="BQ57" s="3"/>
      <c r="BR57" s="3"/>
    </row>
    <row r="58" spans="1:70">
      <c r="A58" s="1" t="s">
        <v>70</v>
      </c>
      <c r="B58" s="1" t="s">
        <v>71</v>
      </c>
      <c r="C58" s="1" t="s">
        <v>1401</v>
      </c>
      <c r="D58" s="1" t="s">
        <v>1402</v>
      </c>
      <c r="E58" s="1"/>
      <c r="F58" s="1" t="s">
        <v>1403</v>
      </c>
      <c r="G58" s="1" t="s">
        <v>1404</v>
      </c>
      <c r="H58" s="1" t="s">
        <v>1405</v>
      </c>
      <c r="I58" s="1" t="s">
        <v>1406</v>
      </c>
      <c r="J58" s="1">
        <v>9493670296</v>
      </c>
      <c r="K58" s="1" t="s">
        <v>144</v>
      </c>
      <c r="L58" s="1" t="s">
        <v>1407</v>
      </c>
      <c r="M58" s="1" t="s">
        <v>1408</v>
      </c>
      <c r="N58" s="1" t="s">
        <v>541</v>
      </c>
      <c r="O58" s="1"/>
      <c r="P58" s="1" t="s">
        <v>117</v>
      </c>
      <c r="Q58" s="1" t="s">
        <v>1409</v>
      </c>
      <c r="R58" s="1" t="s">
        <v>1410</v>
      </c>
      <c r="S58" s="1">
        <v>9440913297</v>
      </c>
      <c r="T58" s="1" t="s">
        <v>1411</v>
      </c>
      <c r="U58" s="1" t="s">
        <v>1412</v>
      </c>
      <c r="V58" s="1">
        <v>7382766231</v>
      </c>
      <c r="W58" s="1" t="s">
        <v>88</v>
      </c>
      <c r="X58" s="1" t="s">
        <v>1413</v>
      </c>
      <c r="Y58" s="1" t="s">
        <v>154</v>
      </c>
      <c r="Z58" s="1" t="s">
        <v>155</v>
      </c>
      <c r="AA58" s="1" t="s">
        <v>1413</v>
      </c>
      <c r="AB58" s="1" t="s">
        <v>154</v>
      </c>
      <c r="AC58" s="1" t="s">
        <v>155</v>
      </c>
      <c r="AD58" s="1">
        <v>7.5</v>
      </c>
      <c r="AE58" s="1" t="s">
        <v>92</v>
      </c>
      <c r="AF58" s="1" t="s">
        <v>1414</v>
      </c>
      <c r="AG58" s="1" t="s">
        <v>1415</v>
      </c>
      <c r="AH58" s="1" t="s">
        <v>1416</v>
      </c>
      <c r="AI58" s="1" t="s">
        <v>1226</v>
      </c>
      <c r="AJ58" s="1">
        <v>74.1</v>
      </c>
      <c r="AK58" s="1">
        <v>7.8</v>
      </c>
      <c r="AL58" s="1" t="s">
        <v>295</v>
      </c>
      <c r="AM58" s="1" t="s">
        <v>1417</v>
      </c>
      <c r="AN58" s="1" t="s">
        <v>1418</v>
      </c>
      <c r="AO58" s="1" t="s">
        <v>1419</v>
      </c>
      <c r="AP58" s="1">
        <v>80.1</v>
      </c>
      <c r="AQ58" s="1"/>
      <c r="AR58" s="1"/>
      <c r="AS58" s="1"/>
      <c r="AT58" s="1"/>
      <c r="AU58" s="1"/>
      <c r="AV58" s="1"/>
      <c r="AW58" s="1"/>
      <c r="AX58" s="1" t="s">
        <v>133</v>
      </c>
      <c r="AY58" s="1" t="s">
        <v>1420</v>
      </c>
      <c r="AZ58" s="1" t="s">
        <v>270</v>
      </c>
      <c r="BA58" s="1" t="s">
        <v>860</v>
      </c>
      <c r="BB58" s="1">
        <v>65.4</v>
      </c>
      <c r="BC58" s="1"/>
      <c r="BD58" s="1"/>
      <c r="BE58" s="1"/>
      <c r="BF58" s="1"/>
      <c r="BG58" s="1"/>
      <c r="BH58" s="1"/>
      <c r="BI58" s="1"/>
      <c r="BJ58" s="1" t="s">
        <v>1421</v>
      </c>
      <c r="BK58" s="1"/>
      <c r="BL58" s="1"/>
      <c r="BM58" s="1"/>
      <c r="BN58" s="1"/>
      <c r="BO58" s="1"/>
      <c r="BP58" s="1" t="str">
        <f>HYPERLINK("https://nconnect.nicmar.ac.in/storage/profile/ProfilePhoto_H2550057_931278.jpg","Download")</f>
        <v>0</v>
      </c>
      <c r="BQ58" s="3"/>
      <c r="BR58" s="3"/>
    </row>
    <row r="59" spans="1:70">
      <c r="A59" s="1" t="s">
        <v>70</v>
      </c>
      <c r="B59" s="1" t="s">
        <v>71</v>
      </c>
      <c r="C59" s="1" t="s">
        <v>1422</v>
      </c>
      <c r="D59" s="1" t="s">
        <v>1423</v>
      </c>
      <c r="E59" s="1" t="s">
        <v>1424</v>
      </c>
      <c r="F59" s="1" t="s">
        <v>1425</v>
      </c>
      <c r="G59" s="1" t="s">
        <v>1426</v>
      </c>
      <c r="H59" s="1" t="s">
        <v>1427</v>
      </c>
      <c r="I59" s="1" t="s">
        <v>1428</v>
      </c>
      <c r="J59" s="1">
        <v>6301524443</v>
      </c>
      <c r="K59" s="1" t="s">
        <v>79</v>
      </c>
      <c r="L59" s="1" t="s">
        <v>1429</v>
      </c>
      <c r="M59" s="1" t="s">
        <v>81</v>
      </c>
      <c r="N59" s="1" t="s">
        <v>1430</v>
      </c>
      <c r="O59" s="1" t="s">
        <v>1431</v>
      </c>
      <c r="P59" s="1" t="s">
        <v>83</v>
      </c>
      <c r="Q59" s="1" t="s">
        <v>1432</v>
      </c>
      <c r="R59" s="1" t="s">
        <v>1433</v>
      </c>
      <c r="S59" s="1">
        <v>9676328745</v>
      </c>
      <c r="T59" s="1" t="s">
        <v>1434</v>
      </c>
      <c r="U59" s="1" t="s">
        <v>1435</v>
      </c>
      <c r="V59" s="1">
        <v>9963525366</v>
      </c>
      <c r="W59" s="1" t="s">
        <v>122</v>
      </c>
      <c r="X59" s="1" t="s">
        <v>1436</v>
      </c>
      <c r="Y59" s="1" t="s">
        <v>1437</v>
      </c>
      <c r="Z59" s="1" t="s">
        <v>125</v>
      </c>
      <c r="AA59" s="1" t="s">
        <v>1436</v>
      </c>
      <c r="AB59" s="1" t="s">
        <v>1437</v>
      </c>
      <c r="AC59" s="1" t="s">
        <v>125</v>
      </c>
      <c r="AD59" s="1">
        <v>7.15</v>
      </c>
      <c r="AE59" s="1" t="s">
        <v>92</v>
      </c>
      <c r="AF59" s="1" t="s">
        <v>1438</v>
      </c>
      <c r="AG59" s="1" t="s">
        <v>1439</v>
      </c>
      <c r="AH59" s="1" t="s">
        <v>1227</v>
      </c>
      <c r="AI59" s="1" t="s">
        <v>1440</v>
      </c>
      <c r="AJ59" s="1">
        <v>75</v>
      </c>
      <c r="AK59" s="1">
        <v>7.5</v>
      </c>
      <c r="AL59" s="1" t="s">
        <v>1441</v>
      </c>
      <c r="AM59" s="1" t="s">
        <v>1442</v>
      </c>
      <c r="AN59" s="1" t="s">
        <v>268</v>
      </c>
      <c r="AO59" s="1" t="s">
        <v>400</v>
      </c>
      <c r="AP59" s="1">
        <v>57</v>
      </c>
      <c r="AQ59" s="1"/>
      <c r="AR59" s="1"/>
      <c r="AS59" s="1"/>
      <c r="AT59" s="1"/>
      <c r="AU59" s="1"/>
      <c r="AV59" s="1"/>
      <c r="AW59" s="1"/>
      <c r="AX59" s="1" t="s">
        <v>1443</v>
      </c>
      <c r="AY59" s="1" t="s">
        <v>1444</v>
      </c>
      <c r="AZ59" s="1" t="s">
        <v>1445</v>
      </c>
      <c r="BA59" s="1" t="s">
        <v>556</v>
      </c>
      <c r="BB59" s="1">
        <v>69</v>
      </c>
      <c r="BC59" s="1">
        <v>6.92</v>
      </c>
      <c r="BD59" s="1"/>
      <c r="BE59" s="1"/>
      <c r="BF59" s="1"/>
      <c r="BG59" s="1"/>
      <c r="BH59" s="1"/>
      <c r="BI59" s="1"/>
      <c r="BJ59" s="1" t="s">
        <v>1206</v>
      </c>
      <c r="BK59" s="1" t="s">
        <v>1446</v>
      </c>
      <c r="BL59" s="1" t="s">
        <v>1447</v>
      </c>
      <c r="BM59" s="1"/>
      <c r="BN59" s="1"/>
      <c r="BO59" s="1" t="s">
        <v>1448</v>
      </c>
      <c r="BP59" s="1" t="str">
        <f>HYPERLINK("https://nconnect.nicmar.ac.in/storage/profile/ProfilePhoto_H2550058_896157.jpg","Download")</f>
        <v>0</v>
      </c>
      <c r="BQ59" s="3"/>
      <c r="BR59" s="3"/>
    </row>
    <row r="60" spans="1:70">
      <c r="A60" s="1" t="s">
        <v>70</v>
      </c>
      <c r="B60" s="1" t="s">
        <v>71</v>
      </c>
      <c r="C60" s="1" t="s">
        <v>1449</v>
      </c>
      <c r="D60" s="1" t="s">
        <v>1450</v>
      </c>
      <c r="E60" s="1"/>
      <c r="F60" s="1" t="s">
        <v>1451</v>
      </c>
      <c r="G60" s="1" t="s">
        <v>1452</v>
      </c>
      <c r="H60" s="1" t="s">
        <v>1453</v>
      </c>
      <c r="I60" s="1" t="s">
        <v>1454</v>
      </c>
      <c r="J60" s="1">
        <v>7799441321</v>
      </c>
      <c r="K60" s="1" t="s">
        <v>79</v>
      </c>
      <c r="L60" s="1" t="s">
        <v>1455</v>
      </c>
      <c r="M60" s="1" t="s">
        <v>81</v>
      </c>
      <c r="N60" s="1" t="s">
        <v>146</v>
      </c>
      <c r="O60" s="1"/>
      <c r="P60" s="1" t="s">
        <v>83</v>
      </c>
      <c r="Q60" s="1" t="s">
        <v>1456</v>
      </c>
      <c r="R60" s="1" t="s">
        <v>1457</v>
      </c>
      <c r="S60" s="1">
        <v>9848636315</v>
      </c>
      <c r="T60" s="1" t="s">
        <v>262</v>
      </c>
      <c r="U60" s="1" t="s">
        <v>1458</v>
      </c>
      <c r="V60" s="1">
        <v>9014033929</v>
      </c>
      <c r="W60" s="1" t="s">
        <v>88</v>
      </c>
      <c r="X60" s="1" t="s">
        <v>1459</v>
      </c>
      <c r="Y60" s="1" t="s">
        <v>1460</v>
      </c>
      <c r="Z60" s="1" t="s">
        <v>125</v>
      </c>
      <c r="AA60" s="1" t="s">
        <v>1461</v>
      </c>
      <c r="AB60" s="1" t="s">
        <v>154</v>
      </c>
      <c r="AC60" s="1" t="s">
        <v>155</v>
      </c>
      <c r="AD60" s="1">
        <v>9.26</v>
      </c>
      <c r="AE60" s="1" t="s">
        <v>92</v>
      </c>
      <c r="AF60" s="1" t="s">
        <v>1462</v>
      </c>
      <c r="AG60" s="1" t="s">
        <v>1463</v>
      </c>
      <c r="AH60" s="1" t="s">
        <v>293</v>
      </c>
      <c r="AI60" s="1" t="s">
        <v>469</v>
      </c>
      <c r="AJ60" s="1">
        <v>97</v>
      </c>
      <c r="AK60" s="1">
        <v>9.7</v>
      </c>
      <c r="AL60" s="1"/>
      <c r="AM60" s="1"/>
      <c r="AN60" s="1"/>
      <c r="AO60" s="1"/>
      <c r="AP60" s="1"/>
      <c r="AQ60" s="1"/>
      <c r="AR60" s="1" t="s">
        <v>934</v>
      </c>
      <c r="AS60" s="1" t="s">
        <v>1464</v>
      </c>
      <c r="AT60" s="1" t="s">
        <v>95</v>
      </c>
      <c r="AU60" s="1" t="s">
        <v>1465</v>
      </c>
      <c r="AV60" s="1">
        <v>85.72</v>
      </c>
      <c r="AW60" s="1"/>
      <c r="AX60" s="1" t="s">
        <v>1466</v>
      </c>
      <c r="AY60" s="1" t="s">
        <v>1467</v>
      </c>
      <c r="AZ60" s="1" t="s">
        <v>219</v>
      </c>
      <c r="BA60" s="1" t="s">
        <v>584</v>
      </c>
      <c r="BB60" s="1">
        <v>65.8</v>
      </c>
      <c r="BC60" s="1">
        <v>6.58</v>
      </c>
      <c r="BD60" s="1"/>
      <c r="BE60" s="1"/>
      <c r="BF60" s="1"/>
      <c r="BG60" s="1"/>
      <c r="BH60" s="1"/>
      <c r="BI60" s="1"/>
      <c r="BJ60" s="1" t="s">
        <v>1468</v>
      </c>
      <c r="BK60" s="1"/>
      <c r="BL60" s="1"/>
      <c r="BM60" s="1" t="s">
        <v>1469</v>
      </c>
      <c r="BN60" s="1">
        <v>72</v>
      </c>
      <c r="BO60" s="1" t="s">
        <v>1470</v>
      </c>
      <c r="BP60" s="1" t="str">
        <f>HYPERLINK("https://nconnect.nicmar.ac.in/storage/profile/ProfilePhoto_H2550059_286935.jpg","Download")</f>
        <v>0</v>
      </c>
      <c r="BQ60" s="3"/>
      <c r="BR60" s="3"/>
    </row>
  </sheetData>
  <hyperlinks>
    <hyperlink ref="BP2" r:id="rId_hyperlink_1" tooltip="Download" display="Download"/>
    <hyperlink ref="BP3" r:id="rId_hyperlink_2" tooltip="Download" display="Download"/>
    <hyperlink ref="BP4" r:id="rId_hyperlink_3" tooltip="Download" display="Download"/>
    <hyperlink ref="BP5" r:id="rId_hyperlink_4" tooltip="Download" display="Download"/>
    <hyperlink ref="BP6" r:id="rId_hyperlink_5" tooltip="Download" display="Download"/>
    <hyperlink ref="BP7" r:id="rId_hyperlink_6" tooltip="Download" display="Download"/>
    <hyperlink ref="BP8" r:id="rId_hyperlink_7" tooltip="Download" display="Download"/>
    <hyperlink ref="BP9" r:id="rId_hyperlink_8" tooltip="Download" display="Download"/>
    <hyperlink ref="BP10" r:id="rId_hyperlink_9" tooltip="Download" display="Download"/>
    <hyperlink ref="BP11" r:id="rId_hyperlink_10" tooltip="Download" display="Download"/>
    <hyperlink ref="BP12" r:id="rId_hyperlink_11" tooltip="Download" display="Download"/>
    <hyperlink ref="BP13" r:id="rId_hyperlink_12" tooltip="Download" display="Download"/>
    <hyperlink ref="BP14" r:id="rId_hyperlink_13" tooltip="Download" display="Download"/>
    <hyperlink ref="BP15" r:id="rId_hyperlink_14" tooltip="Download" display="Download"/>
    <hyperlink ref="BP16" r:id="rId_hyperlink_15" tooltip="Download" display="Download"/>
    <hyperlink ref="BP17" r:id="rId_hyperlink_16" tooltip="Download" display="Download"/>
    <hyperlink ref="BP18" r:id="rId_hyperlink_17" tooltip="Download" display="Download"/>
    <hyperlink ref="BP19" r:id="rId_hyperlink_18" tooltip="Download" display="Download"/>
    <hyperlink ref="BP20" r:id="rId_hyperlink_19" tooltip="Download" display="Download"/>
    <hyperlink ref="BP21" r:id="rId_hyperlink_20" tooltip="Download" display="Download"/>
    <hyperlink ref="BP22" r:id="rId_hyperlink_21" tooltip="Download" display="Download"/>
    <hyperlink ref="BP23" r:id="rId_hyperlink_22" tooltip="Download" display="Download"/>
    <hyperlink ref="BP24" r:id="rId_hyperlink_23" tooltip="Download" display="Download"/>
    <hyperlink ref="BP25" r:id="rId_hyperlink_24" tooltip="Download" display="Download"/>
    <hyperlink ref="BP26" r:id="rId_hyperlink_25" tooltip="Download" display="Download"/>
    <hyperlink ref="BP27" r:id="rId_hyperlink_26" tooltip="Download" display="Download"/>
    <hyperlink ref="BP28" r:id="rId_hyperlink_27" tooltip="Download" display="Download"/>
    <hyperlink ref="BP29" r:id="rId_hyperlink_28" tooltip="Download" display="Download"/>
    <hyperlink ref="BP30" r:id="rId_hyperlink_29" tooltip="Download" display="Download"/>
    <hyperlink ref="BP31" r:id="rId_hyperlink_30" tooltip="Download" display="Download"/>
    <hyperlink ref="BP32" r:id="rId_hyperlink_31" tooltip="Download" display="Download"/>
    <hyperlink ref="BP33" r:id="rId_hyperlink_32" tooltip="Download" display="Download"/>
    <hyperlink ref="BP34" r:id="rId_hyperlink_33" tooltip="Download" display="Download"/>
    <hyperlink ref="BP35" r:id="rId_hyperlink_34" tooltip="Download" display="Download"/>
    <hyperlink ref="BP36" r:id="rId_hyperlink_35" tooltip="Download" display="Download"/>
    <hyperlink ref="BP37" r:id="rId_hyperlink_36" tooltip="Download" display="Download"/>
    <hyperlink ref="BP38" r:id="rId_hyperlink_37" tooltip="Download" display="Download"/>
    <hyperlink ref="BP39" r:id="rId_hyperlink_38" tooltip="Download" display="Download"/>
    <hyperlink ref="BP40" r:id="rId_hyperlink_39" tooltip="Download" display="Download"/>
    <hyperlink ref="BP41" r:id="rId_hyperlink_40" tooltip="Download" display="Download"/>
    <hyperlink ref="BP42" r:id="rId_hyperlink_41" tooltip="Download" display="Download"/>
    <hyperlink ref="BP44" r:id="rId_hyperlink_42" tooltip="Download" display="Download"/>
    <hyperlink ref="BP45" r:id="rId_hyperlink_43" tooltip="Download" display="Download"/>
    <hyperlink ref="BP46" r:id="rId_hyperlink_44" tooltip="Download" display="Download"/>
    <hyperlink ref="BP47" r:id="rId_hyperlink_45" tooltip="Download" display="Download"/>
    <hyperlink ref="BP48" r:id="rId_hyperlink_46" tooltip="Download" display="Download"/>
    <hyperlink ref="BP49" r:id="rId_hyperlink_47" tooltip="Download" display="Download"/>
    <hyperlink ref="BP50" r:id="rId_hyperlink_48" tooltip="Download" display="Download"/>
    <hyperlink ref="BP51" r:id="rId_hyperlink_49" tooltip="Download" display="Download"/>
    <hyperlink ref="BP52" r:id="rId_hyperlink_50" tooltip="Download" display="Download"/>
    <hyperlink ref="BP53" r:id="rId_hyperlink_51" tooltip="Download" display="Download"/>
    <hyperlink ref="BP54" r:id="rId_hyperlink_52" tooltip="Download" display="Download"/>
    <hyperlink ref="BP55" r:id="rId_hyperlink_53" tooltip="Download" display="Download"/>
    <hyperlink ref="BP56" r:id="rId_hyperlink_54" tooltip="Download" display="Download"/>
    <hyperlink ref="BP57" r:id="rId_hyperlink_55" tooltip="Download" display="Download"/>
    <hyperlink ref="BP58" r:id="rId_hyperlink_56" tooltip="Download" display="Download"/>
    <hyperlink ref="BP59" r:id="rId_hyperlink_57" tooltip="Download" display="Download"/>
    <hyperlink ref="BP60" r:id="rId_hyperlink_58" tooltip="Download" display="Download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2026-08-12T10:43:43+05:30</dcterms:created>
  <dcterms:modified xsi:type="dcterms:W3CDTF">2026-08-12T10:43:43+05:30</dcterms:modified>
  <dc:title>Untitled Spreadsheet</dc:title>
  <dc:description/>
  <dc:subject/>
  <cp:keywords/>
  <cp:category/>
</cp:coreProperties>
</file>