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<sst xmlns="http://schemas.openxmlformats.org/spreadsheetml/2006/main" uniqueCount="1269">
  <si>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</si>
  <si>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</si>
  <si>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</si>
  <si>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</si>
  <si>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</si>
  <si>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</si>
  <si>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</si>
  <si>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</si>
  <si>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</si>
  <si>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</si>
  <si>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</si>
  <si>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</si>
  <si>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</si>
  <si>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</si>
  <si>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</si>
  <si>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</si>
  <si>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</si>
  <si>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</si>
  <si>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</si>
  <si>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</si>
  <si>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</si>
  <si>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</si>
  <si>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</si>
  <si>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</si>
  <si>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</si>
  <si>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</si>
  <si>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</si>
  <si>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</si>
  <si>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</si>
  <si>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</si>
  <si>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</si>
  <si>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</si>
  <si>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</si>
  <si>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</si>
  <si>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</si>
  <si>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</si>
  <si>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</si>
  <si>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</si>
  <si>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</si>
  <si>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</si>
  <si>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</si>
  <si>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</si>
  <si>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</si>
  <si>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</si>
  <si>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</si>
  <si>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</si>
  <si>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</si>
  <si>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</si>
  <si>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</si>
  <si>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</si>
  <si>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</si>
  <si>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</si>
  <si>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</si>
  <si>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</si>
  <si>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</si>
  <si>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</si>
  <si>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</si>
  <si>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</si>
  <si>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</si>
  <si>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</si>
  <si>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</si>
  <si>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</si>
  <si>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</si>
  <si>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</si>
  <si>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</si>
  <si>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</si>
  <si>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</si>
  <si>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</si>
  <si>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</si>
  <si>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</si>
  <si>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MBA-ACM</t>
  </si>
  <si>
    <t>2024-2026</t>
  </si>
  <si>
    <t>P24700049</t>
  </si>
  <si>
    <t>AASHIRWAD</t>
  </si>
  <si>
    <t>ASHOKRAO</t>
  </si>
  <si>
    <t>GHUGE</t>
  </si>
  <si>
    <t>Aashirwad Ashokrao Ghuge</t>
  </si>
  <si>
    <t>aashirwadghuge@gmail.com</t>
  </si>
  <si>
    <t>p24700049@student.nicmar.ac.in</t>
  </si>
  <si>
    <t>Male</t>
  </si>
  <si>
    <t>23-Jan-2000</t>
  </si>
  <si>
    <t>Single</t>
  </si>
  <si>
    <t>ENGLISH,HINDI</t>
  </si>
  <si>
    <t>Music</t>
  </si>
  <si>
    <t>A+</t>
  </si>
  <si>
    <t>9657 8471 4368</t>
  </si>
  <si>
    <t>ASHOKRAO GHUGE</t>
  </si>
  <si>
    <t>CIVIL ENGINEER</t>
  </si>
  <si>
    <t>ANJALI GHUGE</t>
  </si>
  <si>
    <t>HOMEMAKER</t>
  </si>
  <si>
    <t>Sector G-22,N-4 Cidco, Near High Court, Chhatrapati Sambhajinagar</t>
  </si>
  <si>
    <t>Aurangabad</t>
  </si>
  <si>
    <t>Maharashtra</t>
  </si>
  <si>
    <t>NA</t>
  </si>
  <si>
    <t>NIRMALA CONVENT HIGH SCHOOL</t>
  </si>
  <si>
    <t>S.S.C BOARD FROM NASHIK/MAHARASHTRA</t>
  </si>
  <si>
    <t>2014-Jun</t>
  </si>
  <si>
    <t>2015-Mar</t>
  </si>
  <si>
    <t>DIPLOMA IN CIVIL ENGINEERING</t>
  </si>
  <si>
    <t xml:space="preserve">MGMS POLYTECHNIC FROM AURANGABAD/MAHARASHTRA </t>
  </si>
  <si>
    <t>2015-Aug</t>
  </si>
  <si>
    <t>2018-Jun</t>
  </si>
  <si>
    <t>DR. BABASAHEB AMBEDKAR TECHNOLOGICAL UNIVERSITY</t>
  </si>
  <si>
    <t xml:space="preserve">SHREEYASH COLLEGE OF ENGINEERING AND TECHNOLOGY FROM AURANGABAD/MAHARASHTRA </t>
  </si>
  <si>
    <t>2019-Sep</t>
  </si>
  <si>
    <t>2022-Aug</t>
  </si>
  <si>
    <t>AutoCAD,MS-Office,Ms-Project,AutoCAD3D,Revit Architecture</t>
  </si>
  <si>
    <t>AJAY PARSHURAM PATHRUT  | TRAINEE ENGINEER | AURANGABAD (CHHATRAPATI SAMBHAJINAGAR)  | Jun 2022 | Jul 2022 | 4.1428571428571 Weeks
ECONSTRUCT DESIGN &amp; BUILD PVT. LTD. | BIM AND PROJECT MANAGEMENT  | BANGALORE  | May 2025 | Jul 2025 | 8.5714285714286 Weeks</t>
  </si>
  <si>
    <t>Project Planning using Microsoft Project
NPTEL Online Certification
Quantity Surveying and Project Billing using MS-Excel
Radhai Organic and Agri Equipments
Champions of Behavioural Science
Klystron 2k17
Revit Architecture
AutoCAD 3D
AutoCAD</t>
  </si>
  <si>
    <t>P24700084</t>
  </si>
  <si>
    <t>VISHNU</t>
  </si>
  <si>
    <t>S</t>
  </si>
  <si>
    <t>NAIR</t>
  </si>
  <si>
    <t>Vishnu S Nair</t>
  </si>
  <si>
    <t>p24700084@student.nicmar.ac.in</t>
  </si>
  <si>
    <t>02-Aug-1997</t>
  </si>
  <si>
    <t>ENGLISH,HINDI,MALAYALAM</t>
  </si>
  <si>
    <t>B+</t>
  </si>
  <si>
    <t>2980 3516 6556</t>
  </si>
  <si>
    <t>SADANANDAN KK</t>
  </si>
  <si>
    <t>RETIRED</t>
  </si>
  <si>
    <t>AJITHA P</t>
  </si>
  <si>
    <t>TEACHER</t>
  </si>
  <si>
    <t>Sreesadanam Pariyarakkal Kavanoor P.o</t>
  </si>
  <si>
    <t>Malappuram</t>
  </si>
  <si>
    <t>Kerala</t>
  </si>
  <si>
    <t>AIRPORT SENIOR SECONDARY SCHOOL</t>
  </si>
  <si>
    <t>MALAPPURAM</t>
  </si>
  <si>
    <t>2012-Jun</t>
  </si>
  <si>
    <t>2013-May</t>
  </si>
  <si>
    <t>2014-Jul</t>
  </si>
  <si>
    <t>2015-May</t>
  </si>
  <si>
    <t>APJ ABDUL KALAM TECHNOLOGICAL UNIVERSITY</t>
  </si>
  <si>
    <t>KOLLAM</t>
  </si>
  <si>
    <t>2016-Aug</t>
  </si>
  <si>
    <t>2021-Nov</t>
  </si>
  <si>
    <t>ms office,others</t>
  </si>
  <si>
    <t>Tron Digital | Marketing Strategist | Kerala | Aug 2023 | Jul 2024 | 0Y 11M
BYJU | Associate - Business Development | BANGLORE | Apr 2023 | Jul 2023 | 0Y 3M | 5
Ahalia Group | GRE | Abu dhabi | Dec 2020 | Sep 2022 | 1Y 9M | 9.6</t>
  </si>
  <si>
    <t>3 Years 0 Months</t>
  </si>
  <si>
    <t>KALPATARU PROJECTS INTERNATIONAL LIMITED | CONTRACTS AND PLANNING INTERN | MUMBAI | May 2025 | Jul 2025 | 8.7142857142857 Weeks</t>
  </si>
  <si>
    <t>Microsoft Excel
Marketing Management
Microsoft project
Advanced planning and scheduling with primavera
Lean Six sigma certification
Power BI
Business analytics with excel</t>
  </si>
  <si>
    <t>P24700184</t>
  </si>
  <si>
    <t>MANE</t>
  </si>
  <si>
    <t>AISHWARYA</t>
  </si>
  <si>
    <t>RAVINDRA</t>
  </si>
  <si>
    <t>Mane Aishwarya Ravindra</t>
  </si>
  <si>
    <t>aishwaryamane2905@gmail.com</t>
  </si>
  <si>
    <t>p24700184@student.nicmar.ac.in</t>
  </si>
  <si>
    <t>Female</t>
  </si>
  <si>
    <t>29-May-2000</t>
  </si>
  <si>
    <t>Married</t>
  </si>
  <si>
    <t>ENGLISH, HINDI,MARATHI</t>
  </si>
  <si>
    <t>Reading</t>
  </si>
  <si>
    <t>8641 3799 0401</t>
  </si>
  <si>
    <t>FARMER</t>
  </si>
  <si>
    <t>ANURADHA</t>
  </si>
  <si>
    <t>HOUSEWIFE</t>
  </si>
  <si>
    <t>At-Kanhergaon, Post-Akole (khu), Tal-Madha, Dist-Solapur</t>
  </si>
  <si>
    <t>Solapur</t>
  </si>
  <si>
    <t>NEW ENGLISH SCHOOL, TEMBHURNI</t>
  </si>
  <si>
    <t>MAHARASHTRA STATE BOARD OF SECONDARY AND HIGHER SECONDARY EDUCATION, PUNE</t>
  </si>
  <si>
    <t>2015-Jun</t>
  </si>
  <si>
    <t>2016-Jun</t>
  </si>
  <si>
    <t>ORCHID JUNIOR COLLEGE, SOLAPUR</t>
  </si>
  <si>
    <t xml:space="preserve">MAHARASHTRA STATE BOARD OF SECONDARY AND HIGHER SECONDARY PUNE, </t>
  </si>
  <si>
    <t>2017-Jun</t>
  </si>
  <si>
    <t>2018-May</t>
  </si>
  <si>
    <t xml:space="preserve">CIVIL </t>
  </si>
  <si>
    <t xml:space="preserve">SHRIRAM INSTITUTE OF ENGINEERING AND TECHNOLOGY (POLY), PANIV. </t>
  </si>
  <si>
    <t>2018-Jul</t>
  </si>
  <si>
    <t>2020-Nov</t>
  </si>
  <si>
    <t>PUNYASHLOK AHILYADEVI HOLAKAR UNIVERSITY, SOLAPUR</t>
  </si>
  <si>
    <t>SHRI VITHAL EDUCATION AND RESEARCH INSTITUTE, COLLEGE OF ENGINEERING, PANDHARPUR</t>
  </si>
  <si>
    <t>2020-Jul</t>
  </si>
  <si>
    <t>2023-Jul</t>
  </si>
  <si>
    <t>AutoCAD,MS Office,Other,REVIT</t>
  </si>
  <si>
    <t>Nyati Engineers &amp; Consultants Pvt. Ltd | I have worked on different type of activities such as planning, finishing, development, some part of MEP | Satara | May 2025 | Jul 2025 | 8.7142857142857 Weeks</t>
  </si>
  <si>
    <t>CCC</t>
  </si>
  <si>
    <t>P24700253</t>
  </si>
  <si>
    <t>KHUTALE</t>
  </si>
  <si>
    <t>JAYKUMAR</t>
  </si>
  <si>
    <t>PRAKASH</t>
  </si>
  <si>
    <t>Khutale Jaykumar Prakash</t>
  </si>
  <si>
    <t>p24700253@student.nicmar.ac.in</t>
  </si>
  <si>
    <t>07-Feb-2001</t>
  </si>
  <si>
    <t>Marathi,hindi,english</t>
  </si>
  <si>
    <t>Reading,Music</t>
  </si>
  <si>
    <t>6105 0905 6606</t>
  </si>
  <si>
    <t xml:space="preserve">PRAKASH MADHUKAR KHUTALE </t>
  </si>
  <si>
    <t>MEENA PRAKASH KHUTALE</t>
  </si>
  <si>
    <t xml:space="preserve">A/p- Khanote, Tal- Daund,  Dist- Pune </t>
  </si>
  <si>
    <t>Pune</t>
  </si>
  <si>
    <t xml:space="preserve">FLAT NO-2108, VTP-ALPINE, MAHALUNGE. </t>
  </si>
  <si>
    <t>BHAIRAVNATH VIDYALAYA BHIGWAN</t>
  </si>
  <si>
    <t>SSC MAHARASHTRA</t>
  </si>
  <si>
    <t>2017-Mar</t>
  </si>
  <si>
    <t>VIDYA PRATISHTHAN'S ARTS, SCIENCE &amp; COMMERCE COLLEGE, BARAMATI COLLEGE IN BARAMATI, MAHARASHTRA</t>
  </si>
  <si>
    <t>HSC MAHARASHTRA</t>
  </si>
  <si>
    <t>2019-Feb</t>
  </si>
  <si>
    <t xml:space="preserve">SAVITRIBAI PHULE PUNE UNIVERSITY </t>
  </si>
  <si>
    <t>SMT KASHIBAI NAVALE COLLEGE OF ARCHITECTURE PUNE MAHARASHTRA</t>
  </si>
  <si>
    <t>2019-Aug</t>
  </si>
  <si>
    <t>2024-Jun</t>
  </si>
  <si>
    <t>BEXCEL,Revit,Cost X,3D VISULIZATION</t>
  </si>
  <si>
    <t>Shitesh Agrawal Architects Pvt.Ltd | Intern (Trainee Architect) | Model Colony, Shivajinagar Pune | Jun 2023 | Dec 2023 | 24.285714285714 Weeks
Vanguard Ventures | Strategic Business Development (Sales intern) | Mumbai  | Mar 2025 | Jul 2025 | 16.142857142857 Weeks</t>
  </si>
  <si>
    <t>Participated in competition for designing day to day, interior/exterior spaces on 1ST APRIL, 2023 Geriatric Society Of India.- Pune Chapter
Completed short term course for Medical Architecture for the Elderly in collaboration with Geriatric Society of India in 2023-2024
Fold Unfold 2020- Annual Exhibition &amp; Workshop event on "Architecture &amp; Landscape Architecture"
Startup India- Completed Communication and Confidence Building Course
NPTEL-Ethics in Engineering Practice
Completed Architecture Software Course, by ArchTech Software Training Institute 2023-24
Successfully completed the Finlatics Start-Up Strategist Experience Program. 2025
Digital quality control workshop participation certificate
NPTEL Indian Economy: Some Contemporary Perspectives</t>
  </si>
  <si>
    <t>P24700397</t>
  </si>
  <si>
    <t>RUGVED</t>
  </si>
  <si>
    <t>KISHOR</t>
  </si>
  <si>
    <t>SHEREKAR</t>
  </si>
  <si>
    <t>Rugved Kishor Sherekar</t>
  </si>
  <si>
    <t>p24700397@student.nicmar.ac.in</t>
  </si>
  <si>
    <t>02-Apr-2001</t>
  </si>
  <si>
    <t>Marathi, English,Hindi</t>
  </si>
  <si>
    <t>O+</t>
  </si>
  <si>
    <t>4079 5890 1577</t>
  </si>
  <si>
    <t>GOVERNMENT SERVICE</t>
  </si>
  <si>
    <t>VANDANA</t>
  </si>
  <si>
    <t>Uday Colony No1, Sai Nagar, Amravati, Maharashtra.</t>
  </si>
  <si>
    <t>Amravati</t>
  </si>
  <si>
    <t>1107, B WING VARDHAMAN MOONSTONE, SR NO. 99, OPPOSITE TO JSPM COLLEGE, TATHWADE, PUNE, MAHARASHTRA</t>
  </si>
  <si>
    <t>SHRI SAMARTHA HIGHSCHOOL</t>
  </si>
  <si>
    <t>MAHARASHTRA STATE BOARD OF SECONDARY AND HIGHER SECONDARY EDUCATION , AMRAVATI.</t>
  </si>
  <si>
    <t>CIVIL AND RURAL ENGINEERING</t>
  </si>
  <si>
    <t>DR. PANJABRAO DESHMUKH POLYTECHNIC, AMRAVATI, MAHARASHTRA.</t>
  </si>
  <si>
    <t>2017-Aug</t>
  </si>
  <si>
    <t>SANT GADGE BABA AMRAVATI UNIVERSITY.</t>
  </si>
  <si>
    <t>PROF. RAM MEGHE INSTITUTE OF TECHNOLOGY AND RESEARCH, BADNERA, AMRAVATI, MAHARASHTRA</t>
  </si>
  <si>
    <t>2020-Dec</t>
  </si>
  <si>
    <t>2023-Jun</t>
  </si>
  <si>
    <t>AutoCAD, MS Office, MS Project,Primavera</t>
  </si>
  <si>
    <t>GIRISH NAGPURE &amp; ASSOCIATES | Engineer | Amravati | Jun 2023 | Jun 2024 | 55.428571428571 Weeks
CAD TECH Ltd. | Engineer | Amravati | Jul 2022 | Aug 2022 | 8.7142857142857 Weeks
BALAJI STRUCTURAL CONSULTANCY | Intern  | Amravati | Aug 2021 | Sep 2021 | 6.7142857142857 Weeks
Pune Metro Rail Corporation | Summer Intern | Pune | May 2025 | Jul 2025 | 8.5714285714286 Weeks</t>
  </si>
  <si>
    <t>AutoCAD (2D+3D)
MS-CIT</t>
  </si>
  <si>
    <t>P24700401</t>
  </si>
  <si>
    <t>ANAND</t>
  </si>
  <si>
    <t>LAXMAN</t>
  </si>
  <si>
    <t>PAWAR</t>
  </si>
  <si>
    <t>Anand Laxman Pawar</t>
  </si>
  <si>
    <t>anandpawar212@gmail.com</t>
  </si>
  <si>
    <t>p24700401@student.nicmar.ac.in</t>
  </si>
  <si>
    <t>22-Sep-1998</t>
  </si>
  <si>
    <t>ENGLISH, HINDI</t>
  </si>
  <si>
    <t>3507 8862 9217</t>
  </si>
  <si>
    <t>LAXMAN RAMHARI PAWAR</t>
  </si>
  <si>
    <t>KALPANA LAXMAN PAWAR</t>
  </si>
  <si>
    <t>At Post Loni Gurav Teh Khamgaon,Dist Buldhan-444303</t>
  </si>
  <si>
    <t>Buldhana</t>
  </si>
  <si>
    <t>NEW VISION ENGLISH HIGH SCHOOL, BALAPUR</t>
  </si>
  <si>
    <t>MAHARASHTRA STATE BOARD OF SECONDARY AND HIGHER SECONDARY BOARD PUNE</t>
  </si>
  <si>
    <t>2012-Jul</t>
  </si>
  <si>
    <t>DIPLOMA IN CIVIL AND RURAL ENGINEERING</t>
  </si>
  <si>
    <t>ACHARYA SHRIMANNARAYAN POLYTECHNIC PIPRI WARDHA</t>
  </si>
  <si>
    <t>2014-Aug</t>
  </si>
  <si>
    <t>UNIVERSITY OF MUMBAI</t>
  </si>
  <si>
    <t>PILLAI HOC COLLEGE OF ENGINEERING AND TECHNOLOGY RASAYANI, PANVEL</t>
  </si>
  <si>
    <t>AutoCAD,MS Office</t>
  </si>
  <si>
    <t>PRISM JOHNSON LIMITED | Sr Executive Assistant | Pune | Apr 2024 | Jul 2024 | 0Y 3M | 7.00
 NCC Limited | QA/QC Engineer | Mumbai | Nov 2022 | Apr 2024 | 1Y 5M | 5.05
HCC Limited | QA/QC Engineer | Maharashtra | Jul 2021 | Oct 2022 | 1Y 3M | 3.00</t>
  </si>
  <si>
    <t>Avia Construction Group Pvt Ltd | Civil Site Engineer | Amravati | Apr 2019 | May 2019 | 5.7142857142857 Weeks
CIDCO | Civil Site Engineer | Navi Mumbai | Jun 2019 | Jul 2019 | 2.8571428571429 Weeks
MILLENNIUM ENGINEERS &amp; CONTRACTORS PVT.LTD. | Planning | Pune | May 2025 | Jul 2025 | 8.7142857142857 Weeks</t>
  </si>
  <si>
    <t>AutoCAD
Primavera P6</t>
  </si>
  <si>
    <t>P24700528</t>
  </si>
  <si>
    <t>NEDURI</t>
  </si>
  <si>
    <t>NESSY</t>
  </si>
  <si>
    <t>CHAND</t>
  </si>
  <si>
    <t>Neduri Nessy Chand</t>
  </si>
  <si>
    <t>ncn.civilengineer@gmail.com</t>
  </si>
  <si>
    <t>p24700528@student.nicmar.ac.in</t>
  </si>
  <si>
    <t>04-Apr-2001</t>
  </si>
  <si>
    <t>English, Telugu</t>
  </si>
  <si>
    <t>Designing</t>
  </si>
  <si>
    <t>8793 8049 7489</t>
  </si>
  <si>
    <t>NEDURI RAJA RAO</t>
  </si>
  <si>
    <t>ADVOCATE</t>
  </si>
  <si>
    <t>NEDURI SUJATHA</t>
  </si>
  <si>
    <t>HOUSE WIFE</t>
  </si>
  <si>
    <t>D.NO 3-30,RAAVI CHETTU STREET, Z.MEDAPADU, MANDAPETA MANDAL.</t>
  </si>
  <si>
    <t>Konaseema</t>
  </si>
  <si>
    <t>Andhra Pradesh</t>
  </si>
  <si>
    <t>SRI CHAITANYA ENGLISH MEDIUM</t>
  </si>
  <si>
    <t>ANDHRAPRADESH BOARD</t>
  </si>
  <si>
    <t>2016-Apr</t>
  </si>
  <si>
    <t>SRI GAYATRI JUNIOR COLLEGE</t>
  </si>
  <si>
    <t>2018-Mar</t>
  </si>
  <si>
    <t>JAWAHARLAL NEHRU TECHNOLOGICAL UNIVERSITY</t>
  </si>
  <si>
    <t>SASI INSTITUTE OF TECHNOLOGY AND ENGINEERING</t>
  </si>
  <si>
    <t>2022-Jun</t>
  </si>
  <si>
    <t>AutoCAD,MS Office,MS Project,Primavera,Other,BIM</t>
  </si>
  <si>
    <t>A1 Projects | Site Engineer | Visakhapatnam | Apr 2023 | May 2024 | 1Y 1M | 2.04</t>
  </si>
  <si>
    <t>1 Year 1 Month</t>
  </si>
  <si>
    <t>MADHURI ENGINEERS AND CONSTRUCTIONS | QUALITY ENGINEER | PUNE | May 2025 | Jul 2025 | 8.7142857142857 Weeks</t>
  </si>
  <si>
    <t>Udemy ( Basics of Construction Methodology )
RS &amp; GIS</t>
  </si>
  <si>
    <t>P24700529</t>
  </si>
  <si>
    <t>AASHISH</t>
  </si>
  <si>
    <t>BHALERAO</t>
  </si>
  <si>
    <t>Aashish Bhalerao</t>
  </si>
  <si>
    <t>theashish0710@gmail.com</t>
  </si>
  <si>
    <t>p24700529@student.nicmar.ac.in</t>
  </si>
  <si>
    <t>05-Nov-2000</t>
  </si>
  <si>
    <t>MARATHI, HINDI</t>
  </si>
  <si>
    <t>3684 6338 5924</t>
  </si>
  <si>
    <t xml:space="preserve">SHESHARAJ </t>
  </si>
  <si>
    <t>PEON</t>
  </si>
  <si>
    <t>ANITA</t>
  </si>
  <si>
    <t xml:space="preserve">HOUSEWIFE </t>
  </si>
  <si>
    <t xml:space="preserve">At Post - Chinawal, Tal - Raver, Dist- Jalgaon, MH </t>
  </si>
  <si>
    <t>Jalgaon</t>
  </si>
  <si>
    <t xml:space="preserve">201, SINHGAD VRINDAVAN, NEAR SINHGAD LAW COLLEGE, WADGAON CAMPUS, PUNE, MH </t>
  </si>
  <si>
    <t xml:space="preserve">JAWAHAR NAVODAYA VIDYALAYA, JALGAON, MH </t>
  </si>
  <si>
    <t>CENTRAL BOARD OF SECONDARY EDUCATION</t>
  </si>
  <si>
    <t>2019-May</t>
  </si>
  <si>
    <t>SINHGAD COLLEGE OF ARCHITECTURE, PUNE, MH</t>
  </si>
  <si>
    <t>2019-Jul</t>
  </si>
  <si>
    <t>AutoCAD,MS Office,MS Project,Primavera,Other,SketchUp</t>
  </si>
  <si>
    <t>SMJ ARCHITECTS AND INTERIOR DESIGNERS | INTERN | KOTHRUD, PUNE | Jun 2023 | Dec 2023 | 25.142857142857 Weeks
N. V. RATHOD CIVIL ENGINEER &amp; GOVT CONTRACTOR | PLANNING INTERN | LATUR, MH | May 2025 | Jul 2025 | 8.7142857142857 Weeks</t>
  </si>
  <si>
    <t>P24700537</t>
  </si>
  <si>
    <t>BHUSHAN</t>
  </si>
  <si>
    <t>RAMDAS</t>
  </si>
  <si>
    <t>INGLE</t>
  </si>
  <si>
    <t>Bhushan Ramdas Ingle</t>
  </si>
  <si>
    <t>inglebhushan95@gmail.com</t>
  </si>
  <si>
    <t>p24700537@student.nicmar.ac.in</t>
  </si>
  <si>
    <t>07-Apr-1995</t>
  </si>
  <si>
    <t>English, Marathi</t>
  </si>
  <si>
    <t>Trekking</t>
  </si>
  <si>
    <t>2817 8226 1690</t>
  </si>
  <si>
    <t>RAMDAS INGLE</t>
  </si>
  <si>
    <t>FARMING</t>
  </si>
  <si>
    <t>ASHA INGLE</t>
  </si>
  <si>
    <t>B/20 Emerald Enclave, Akoli Khurd,</t>
  </si>
  <si>
    <t>Akola</t>
  </si>
  <si>
    <t>JUBILEE ENGLISH HIGH SCHOOL</t>
  </si>
  <si>
    <t>MAHARASHTRA STATE BOARD OF SECONDARY AND HIGHER SECONDARY SCHOOL, PUNE</t>
  </si>
  <si>
    <t>2010-May</t>
  </si>
  <si>
    <t>2011-Mar</t>
  </si>
  <si>
    <t>BHONSLA POLYTECHNIC</t>
  </si>
  <si>
    <t>2011-Jul</t>
  </si>
  <si>
    <t>SANT GADGE BABA AMRAVATI UNIVERSITY</t>
  </si>
  <si>
    <t>BHONSLA COLLEGE OF ENGINEERING AND RESEARCH, AKOLA</t>
  </si>
  <si>
    <t>2015-Jul</t>
  </si>
  <si>
    <t>AutoCAD,MS Office,MS Project,Primavera,Other</t>
  </si>
  <si>
    <t>Vision Infrastructure | Civil Engineer | Maharashtra | Feb 2021 | Jan 2024 | 2Y 11M | 3.0</t>
  </si>
  <si>
    <t>2 Years 11 Months</t>
  </si>
  <si>
    <t>SS CONSTRUCTION &amp; GOVT. CONTRACTOR | PROJECT MANAGMENT INTERN | AKOLA | May 2025 | Jul 2025 | 8.7142857142857 Weeks</t>
  </si>
  <si>
    <t>P24700624</t>
  </si>
  <si>
    <t>AKSHAY</t>
  </si>
  <si>
    <t>DHANAJI</t>
  </si>
  <si>
    <t>YADAV</t>
  </si>
  <si>
    <t>Akshay Dhanaji Yadav</t>
  </si>
  <si>
    <t>ay4051592@gmail.com</t>
  </si>
  <si>
    <t>p24700624@student.nicmar.ac.in</t>
  </si>
  <si>
    <t>15-May-2002</t>
  </si>
  <si>
    <t>English,Hindi</t>
  </si>
  <si>
    <t>AB+</t>
  </si>
  <si>
    <t>7306 5755 6879</t>
  </si>
  <si>
    <t>NANDINI</t>
  </si>
  <si>
    <t>A/P Tavashi, Tal-Pandharpur</t>
  </si>
  <si>
    <t>SADHANA VIDHYALAYA TAVASHI</t>
  </si>
  <si>
    <t>PANDHARPUR</t>
  </si>
  <si>
    <t>B.H.CHATE JR.COLLEGE,GAUD-DARA,PUNE</t>
  </si>
  <si>
    <t>SECONDARY AND HIGHER SECONDARY EDUCATION, PUNE</t>
  </si>
  <si>
    <t>2019-Jan</t>
  </si>
  <si>
    <t>2020-Feb</t>
  </si>
  <si>
    <t>SAVITRIBAI PHULE PUNE UNIVERSITY</t>
  </si>
  <si>
    <t>AISSMS COLLEGE OF ENGINEERING ,PUNE</t>
  </si>
  <si>
    <t>2021-Jan</t>
  </si>
  <si>
    <t>AutoCAD,MS Office,MS Project</t>
  </si>
  <si>
    <t>Sobha Limited-India | Construction Management Trainee | Gurugram | May 2025 | Jul 2025 | 8.5714285714286 Weeks</t>
  </si>
  <si>
    <t>P24700701</t>
  </si>
  <si>
    <t>MIHIR</t>
  </si>
  <si>
    <t>MAHENDRA</t>
  </si>
  <si>
    <t>BHALGAT</t>
  </si>
  <si>
    <t>Mihir Mahendra Bhalgat</t>
  </si>
  <si>
    <t>mbhalgat07@gmail.com</t>
  </si>
  <si>
    <t>p24700701@student.nicmar.ac.in</t>
  </si>
  <si>
    <t>16-Dec-2000</t>
  </si>
  <si>
    <t>HINDI, ENGLISH</t>
  </si>
  <si>
    <t>Playing cricket</t>
  </si>
  <si>
    <t>3134 9593 2393</t>
  </si>
  <si>
    <t>BUSINESS MAN</t>
  </si>
  <si>
    <t>Indira Market Road, In Front Of Axis Bank, Malgujaripura, Wardha</t>
  </si>
  <si>
    <t>Wardha</t>
  </si>
  <si>
    <t>BHALGAT MIHIR MAHENDRA</t>
  </si>
  <si>
    <t>CENTRAL BOARD OF SECONDARY EDUCATION WARDHA MAHARASHTRA</t>
  </si>
  <si>
    <t>ACHARYA SHRIMANNARAYAN POLYTECHNIC PIPRI, WARDHA MAHARASHTRA</t>
  </si>
  <si>
    <t>2017-Jul</t>
  </si>
  <si>
    <t>DR. BABASAHEB AMBEDKAR TECHNOLOGICAL UNIVERSITY, LONERE RAIGAD MAHARASHTRA</t>
  </si>
  <si>
    <t>BAJAJ INSTITUTE OF TECHNOLOGY, WARDHA MAHARASHTRA</t>
  </si>
  <si>
    <t>2023-Aug</t>
  </si>
  <si>
    <t>AutoCAD,MS Office,MS Project,Other,REVIT</t>
  </si>
  <si>
    <t>AVANISH GROUP RAIPUR | CIVIL INTERNSHIP | RAIPUR | Mar 2023 | Aug 2023 | 21.714285714286 Weeks
J.P ENTERPRISES | ROAD WORKS | WARDHA | Apr 2019 | Jun 2019 | 8.1428571428571 Weeks
PRESTIGE ENCLAVE PVT. LTD | CONSTRUCTION FIRM | WARDHA | Nov 2023 | Apr 2024 | 21.714285714286 Weeks
NEW CONSOLIDATED CONSTRUCTION CO. LTD. | SITE EXECUTION | MUMBAI | May 2025 | Jul 2025 | 8.7142857142857 Weeks</t>
  </si>
  <si>
    <t>INTRODUCTION TO STRUCTURAL ANALYSIS SOFTWARE
REVIT ARCHITECTURE</t>
  </si>
  <si>
    <t>P24700707</t>
  </si>
  <si>
    <t>TANAY</t>
  </si>
  <si>
    <t>VIJAY</t>
  </si>
  <si>
    <t>KAPSE</t>
  </si>
  <si>
    <t>Tanay Vijay Kapse</t>
  </si>
  <si>
    <t>kapsetanay30@gmail.com</t>
  </si>
  <si>
    <t>p24700707@student.nicmar.ac.in</t>
  </si>
  <si>
    <t>30-Dec-2002</t>
  </si>
  <si>
    <t xml:space="preserve">ENGLISH , HINDI </t>
  </si>
  <si>
    <t>Photography,Chess,Video Editing</t>
  </si>
  <si>
    <t>5875 2657 6942</t>
  </si>
  <si>
    <t>VIJAY KAPSE</t>
  </si>
  <si>
    <t xml:space="preserve">ASSOCIATE PROFESSOR </t>
  </si>
  <si>
    <t>PRARTHANA KAPSE</t>
  </si>
  <si>
    <t>8/3,Sudhavihar Apartment ,Wanjari Nagar ,Nagpur</t>
  </si>
  <si>
    <t>Nagpur</t>
  </si>
  <si>
    <t>MONTFORT SENIOR SECONDARY SCHOOL</t>
  </si>
  <si>
    <t>NAGPUR,MAHARASHTRA</t>
  </si>
  <si>
    <t>ST.XAVIER'S HIGH SCHOOL HINGNA</t>
  </si>
  <si>
    <t>2019-Mar</t>
  </si>
  <si>
    <t>RASHTRASANT TUKADOJI MAHARAJ NAGPUR UNIVERSITY</t>
  </si>
  <si>
    <t>YESHWANTRAO CHAVAN COLLEGE OF ENGINEERING, NAGPUR ,MAHARASHTRA</t>
  </si>
  <si>
    <t>2020-May</t>
  </si>
  <si>
    <t>2024-May</t>
  </si>
  <si>
    <t xml:space="preserve">AutoCAD,MS Project,Primavera,Revit </t>
  </si>
  <si>
    <t>DR. SWAPNIL WANJARI (ASSOCIATE PROFESSOR AT VNIT NAGPUR) | TRAINEE AND SITE ENGINEER | NAGPUR | Jan 2024 | Apr 2024 | 17.142857142857 Weeks
Impact Infraheights Pvt. Ltd. | Procurement team and Project Coordinator | Pune | May 2025 | Jul 2025 | 7.7142857142857 Weeks</t>
  </si>
  <si>
    <t>P24700768</t>
  </si>
  <si>
    <t>SAKSHI</t>
  </si>
  <si>
    <t>DAYANAND</t>
  </si>
  <si>
    <t>SHIRAL</t>
  </si>
  <si>
    <t>Sakshi Dayanand Shiral</t>
  </si>
  <si>
    <t>sakshidshiral80@gmail.com</t>
  </si>
  <si>
    <t>p24700768@student.nicmar.ac.in</t>
  </si>
  <si>
    <t>31-Aug-2001</t>
  </si>
  <si>
    <t>Travelling,Drawing,Listening Music,Dancing</t>
  </si>
  <si>
    <t>5708 9466 3657</t>
  </si>
  <si>
    <t>DAYANAND SHIRAL</t>
  </si>
  <si>
    <t>SANGITA SHIRAL</t>
  </si>
  <si>
    <t>138/4 Jijau Nagar Barshi Naka, Osmanabad</t>
  </si>
  <si>
    <t>Osmanabad</t>
  </si>
  <si>
    <t>SHRIPATRAO BHOSALE HIGHSCHOOL, OSMANABAD</t>
  </si>
  <si>
    <t xml:space="preserve">MAHARASHTRA STATE BOARD OF SECONDARY AND HIGHER SECONDARY EDUCATION, PUNE, MAHARASHTRA </t>
  </si>
  <si>
    <t>SHRIPATRAO BHOSALE JUNIOR COLLEGE , OSMANABAD</t>
  </si>
  <si>
    <t>2019-Jun</t>
  </si>
  <si>
    <t>CIVIL ENGINEERING</t>
  </si>
  <si>
    <t xml:space="preserve">A.G. PATIL POLYTECHNIC INSTITUTE, SOLAPUR, MAHARASHTRA </t>
  </si>
  <si>
    <t>2021-Aug</t>
  </si>
  <si>
    <t>PUNYASHLOK AHILYADEVI HOLKAR SOLAPUR UNIVERSITY, SOLAPUR</t>
  </si>
  <si>
    <t xml:space="preserve">WALCHAND INSTITUTE TECHNOLOGY (WIT), SOLAPUR, MAHARASHTRA </t>
  </si>
  <si>
    <t>AutoCAD,MS Office,MS Project,Primavera,RIB CostX,Revit,BEXEL MANAGER</t>
  </si>
  <si>
    <t>Rajeshri Developers | Vocational Trainee | Jule Solapur, Solapur | Mar 2023 | Mar 2023 | 2.1428571428571 Weeks
New Consolidated Construction Co. Ltd. | Site Execution, Planning and Project Co-ordination | Mumbai | May 2025 | Jul 2025 | 8.7142857142857 Weeks</t>
  </si>
  <si>
    <t>MBA-REUIM</t>
  </si>
  <si>
    <t>P24702047</t>
  </si>
  <si>
    <t>ADITYA</t>
  </si>
  <si>
    <t>ANIL</t>
  </si>
  <si>
    <t>TOPE</t>
  </si>
  <si>
    <t>Aditya Anil Tope</t>
  </si>
  <si>
    <t>p24702047@student.nicmar.ac.in</t>
  </si>
  <si>
    <t>08-Jun-2000</t>
  </si>
  <si>
    <t>ENGLISH, HINDI,Marathi</t>
  </si>
  <si>
    <t>2984 8583 8227</t>
  </si>
  <si>
    <t>ANIL TOPE</t>
  </si>
  <si>
    <t>DHANASHRI</t>
  </si>
  <si>
    <t>Sahyadri Nagar Hudco Colony Lonavala</t>
  </si>
  <si>
    <t>DON BOSCO HIGH SCHOOL &amp; JR.COLLEGE</t>
  </si>
  <si>
    <t>MAHARASHTRA STATE BOARD OF SECONDARY AND HIGHER SECONDARY EDUCATION,PUNE</t>
  </si>
  <si>
    <t>2016-Mar</t>
  </si>
  <si>
    <t>2018-Feb</t>
  </si>
  <si>
    <t>DR, DY PATIL SCHOOL OF ENGINEERING AMBI,PUNE</t>
  </si>
  <si>
    <t>Ms-Office,Ms-Project,Primavera,Candy</t>
  </si>
  <si>
    <t>GODREJ PROPERTIES  | OPERATIONS  | MAHALUNGE PUNE | May 2023 | Jul 2023 | 7.7142857142857 Weeks
ADITYA SUNIL PALEKAR ENGINEERS AND CONTRACTORS | PROJECT CO-ORDINATOR | LONAVALA  | Aug 2023 | Jan 2024 | 21.857142857143 Weeks</t>
  </si>
  <si>
    <t>Using Google Forms to Analyze User Research Data
Emotional intelligence and leadership
Real estate financial modelling
Real estate development: building Value in your community
Indian Economy: Some Contemporary Perspectives</t>
  </si>
  <si>
    <t>P24702050</t>
  </si>
  <si>
    <t>ALAVANI</t>
  </si>
  <si>
    <t>MITALI</t>
  </si>
  <si>
    <t>MILIND</t>
  </si>
  <si>
    <t>Alavani Mitali Milind</t>
  </si>
  <si>
    <t>p24702050@student.nicmar.ac.in</t>
  </si>
  <si>
    <t>17-Oct-1999</t>
  </si>
  <si>
    <t>Marathi,Hindi,English</t>
  </si>
  <si>
    <t>4098 6131 0617</t>
  </si>
  <si>
    <t>MILIND MADHUKAR ALAVANI</t>
  </si>
  <si>
    <t>PRIVATE JOB</t>
  </si>
  <si>
    <t>MANASI</t>
  </si>
  <si>
    <t>38/B, Senadatta Peth Off L.B.S. Road Near Navachaitanya Krida Sangh</t>
  </si>
  <si>
    <t>N.M.V. GIRLS HIGH SCHOOL, PUNE</t>
  </si>
  <si>
    <t>MAHARASHTRA STATE BOARD OF SECONDARY AND HIGHER SECONDARY EDUCATION</t>
  </si>
  <si>
    <t>2014-Apr</t>
  </si>
  <si>
    <t>GARWARE COLLEGE OF COMMERCE, PUNE</t>
  </si>
  <si>
    <t>2017-May</t>
  </si>
  <si>
    <t>DR. BHANUBEN NANAVATI COLLEGE OF ARCHITECTURE, PUNE</t>
  </si>
  <si>
    <t>2022-Jul</t>
  </si>
  <si>
    <t>Power BI</t>
  </si>
  <si>
    <t>Design 11 architects | Junior Architect | Pune | Dec 2023 | Jul 2024 | 0Y 6M | 1.8</t>
  </si>
  <si>
    <t>0 Years 6 Months</t>
  </si>
  <si>
    <t>PankARCH Architects | Intern | Rajasthan | Sep 2022 | Nov 2022 | 12.857142857143 Weeks
MNM Architects  | Intern | Pune | Jun 2021 | Nov 2021 | 22.714285714286 Weeks
Navkar Architects | Intern | Pune | Nov 2021 | Feb 2022 | 14 Weeks
SOBHA LIMITED-INDIA | SUMMER INTERN- PLANNING | BANGALORE | May 2025 | Jul 2025 | 8.5714285714286 Weeks</t>
  </si>
  <si>
    <t>Real Estate Development: Building Value in Your Community
Career Catalyst: Advisory
Commercial Real Estate
Discounted Cash Flow Modeling
Create a Financial Statement using Microsoft Excel
Real Estate Financial Modeling
Company Valuation and Financial Modelling</t>
  </si>
  <si>
    <t>P24702133</t>
  </si>
  <si>
    <t>AKARSH</t>
  </si>
  <si>
    <t>GRANDHI</t>
  </si>
  <si>
    <t>Akarsh Grandhi</t>
  </si>
  <si>
    <t>p24702133@student.nicmar.ac.in</t>
  </si>
  <si>
    <t>10-Dec-2000</t>
  </si>
  <si>
    <t>Hindi,English</t>
  </si>
  <si>
    <t>7618 9231 6655</t>
  </si>
  <si>
    <t>MANMOHAN GRANDHI</t>
  </si>
  <si>
    <t>BUSINESS</t>
  </si>
  <si>
    <t>SARITA GRANDHI</t>
  </si>
  <si>
    <t>Rajniwas, Pl No 60, Hno 246/c, Mohideen Estate, Alto Dabolim.</t>
  </si>
  <si>
    <t>South Goa</t>
  </si>
  <si>
    <t>Goa</t>
  </si>
  <si>
    <t>KENDRIYA VIDYALAYA</t>
  </si>
  <si>
    <t>SOUTH GOA</t>
  </si>
  <si>
    <t>2015-Apr</t>
  </si>
  <si>
    <t>2021-Mar</t>
  </si>
  <si>
    <t>MES COLLEGE, GOA UNIVERSITY</t>
  </si>
  <si>
    <t>2021-Jul</t>
  </si>
  <si>
    <t>2024-Mar</t>
  </si>
  <si>
    <t xml:space="preserve"> MS Project, Primavera,Ms office</t>
  </si>
  <si>
    <t>RITIKA PACKAGING PVT LTD | PRODUCTION INTERN TRAINEE | SOUTH GOA | May 2022 | Jul 2022 | 5.7142857142857 Weeks
MUSHROOMS STAY &amp; CAFE | Operations Intern | SOUTH GOA | May 2023 | Jul 2023 | 10.142857142857 Weeks
GSIDC | SITE EXECUTION | GOA | May 2025 | Jul 2025 | 7.7142857142857 Weeks</t>
  </si>
  <si>
    <t>Indian Business History
Housing Policy &amp; Planning</t>
  </si>
  <si>
    <t>P24702141</t>
  </si>
  <si>
    <t>JANHAVI</t>
  </si>
  <si>
    <t>PRAVIN</t>
  </si>
  <si>
    <t>NITNAWARE</t>
  </si>
  <si>
    <t>Janhavi Pravin Nitnaware</t>
  </si>
  <si>
    <t>p24702141@student.nicmar.ac.in</t>
  </si>
  <si>
    <t>23-Jun-1999</t>
  </si>
  <si>
    <t>4364 0228 9351</t>
  </si>
  <si>
    <t>PRAVIN NITNAWARE</t>
  </si>
  <si>
    <t>PROFESSOR</t>
  </si>
  <si>
    <t>SMITA NITNAWARE</t>
  </si>
  <si>
    <t>C-305, Reflections Society, Behind Shell Petrol Pump, Laxman Nagar, Dange Chowk, Wakad, Pune-411033</t>
  </si>
  <si>
    <t>Ahmednagar</t>
  </si>
  <si>
    <t>C. M. S. ENGLISH MEDIUM HIGH SCHOOL, PRADHIKARAN, AKURDI, PUNE</t>
  </si>
  <si>
    <t>MAHARASTRA STATE BOARD OF SECONDARY AND HIGHER SECONDARY EDUCATION</t>
  </si>
  <si>
    <t>SANT DNYANESHWAR HIGH SCHOOL, KHARADI, PUNE</t>
  </si>
  <si>
    <t>2016-May</t>
  </si>
  <si>
    <t>DR. D. Y. PATIL COLLEGE OF ARCHITECTURE, AKURDI, PUNE</t>
  </si>
  <si>
    <t>Revit 3D,Lumion,Sketchup</t>
  </si>
  <si>
    <t>TEAL TINTS DESIGN STUDIO | INTERN | CHINCHWAD, PUNE | Jul 2023 | Nov 2023 | 17.428571428571 Weeks
	EZ REALTY | REAL ESTATE CONSULTING INTERN | KHARADI, PUNE | May 2025 | Jul 2025 | 8.7142857142857 Weeks</t>
  </si>
  <si>
    <t>National Services Scheme
Photoshop
Sketch-Up
Lumion
Revit
Using Google Forms to Analyze User Research Data 
Real Estate Development: Building Value in your Community
Emotional Intelligence in Leadership
Real Estate Financial Modelling
NPTEL Indian Economy: Some Contemporary Perspectives</t>
  </si>
  <si>
    <t>P24702008</t>
  </si>
  <si>
    <t>YASH</t>
  </si>
  <si>
    <t>KUMBALWAR</t>
  </si>
  <si>
    <t>Yash Kishor Kumbalwar</t>
  </si>
  <si>
    <t>p24702008@student.nicmar.ac.in</t>
  </si>
  <si>
    <t>14-Dec-2000</t>
  </si>
  <si>
    <t>Hindi, English</t>
  </si>
  <si>
    <t>2680 8997 3530</t>
  </si>
  <si>
    <t>KISHOR KUMBALWAR</t>
  </si>
  <si>
    <t>ASAWARI KUMBALWAR</t>
  </si>
  <si>
    <t>80. EWS, QT NO. 04, BUDHWAR BAZAR ROAD,SOMWARI QUARTER, SAKKARDARA, NAGPUR</t>
  </si>
  <si>
    <t>PRERNA CONVENT, NAGPUR</t>
  </si>
  <si>
    <t>MAHARASHTRA STATE BOARD</t>
  </si>
  <si>
    <t xml:space="preserve"> DIPLOMA IN AUTOMOBILE ENGINEERING</t>
  </si>
  <si>
    <t>GOVERMENT POLYTECHNIC, NAGPUR</t>
  </si>
  <si>
    <t>RASHTRASANT TUKDOJI MAHARAJ UNIVERSITY, NAGPUR</t>
  </si>
  <si>
    <t>PRIYADARSHINI COLLEGE OF ENGINEERING, NAGPUR</t>
  </si>
  <si>
    <t>2023-Dec</t>
  </si>
  <si>
    <t>Minitab 17,Ms office,Ms Project</t>
  </si>
  <si>
    <t xml:space="preserve">	TRUST ENGINEERING SOLUTIONS |  Management Trainee | NAGPUR | Dec 2023 | Mar 2024 | 13.714285714286 Weeks
ELEGANZ INTERIORS LTD | PROJECT MANAGEMENT (MEP) | BANGALORE | May 2025 | Jul 2025 | 7.2857142857143 Weeks</t>
  </si>
  <si>
    <t>MBA-NBS</t>
  </si>
  <si>
    <t>P24703012</t>
  </si>
  <si>
    <t>PIYUSH</t>
  </si>
  <si>
    <t>DIWAKAR</t>
  </si>
  <si>
    <t>KHOBRAGADE</t>
  </si>
  <si>
    <t>Piyush Diwakar Khobragade</t>
  </si>
  <si>
    <t>pkhobragade640@gmail.com</t>
  </si>
  <si>
    <t>p24703012@student.nicmar.ac.in</t>
  </si>
  <si>
    <t>06-Jun-2000</t>
  </si>
  <si>
    <t>NEWS,GEOPOLITICS,CURRENT AFFAIRS</t>
  </si>
  <si>
    <t>3785 0191 6230</t>
  </si>
  <si>
    <t>DIWAKAR KHOBRAGADE</t>
  </si>
  <si>
    <t>RETIRED GOVT OFFICER</t>
  </si>
  <si>
    <t>JAYA KHOBRAGADE</t>
  </si>
  <si>
    <t>GANESH NAGAR, ARJUNI MORGAON</t>
  </si>
  <si>
    <t>Gondia</t>
  </si>
  <si>
    <t>MAITREYA, NEAR GOLD CINEMA</t>
  </si>
  <si>
    <t>MANOHARBHAI PATEL MILITARY SCHOOL, GONDIA</t>
  </si>
  <si>
    <t>MAHARASHTRA STATE BOARD OF SECONDARY AND HIGHER SECONDARY EDUCATION, GONDIA, MAHARASHTRA</t>
  </si>
  <si>
    <t>ST. PAUL SCIENCE &amp; COMMERCE JUNIOR COLLEGE, NAGPUR</t>
  </si>
  <si>
    <t>MAHARASHTRA STATE BOARD OF SECONDARY AND HIGHER SECONDARY EDUCATION, NAGPUR, MAHARASHTRA</t>
  </si>
  <si>
    <t>NATWARLAL MANIKLAL DALAL COLLEGE, GONDIA, MAHARASHTRA</t>
  </si>
  <si>
    <t>2018-Sep</t>
  </si>
  <si>
    <t>2022-Apr</t>
  </si>
  <si>
    <t>Ms-office</t>
  </si>
  <si>
    <t>BSE INDIA (BOMBAY STOCK EXCHANGE) | FINANCE, OPERATIONS AND DATABASE INTERN | MUMBAI | May 2025 | Jul 2025 | 7.4285714285714 Weeks</t>
  </si>
  <si>
    <t>P24703014</t>
  </si>
  <si>
    <t>PISHE</t>
  </si>
  <si>
    <t>PRATHMESH</t>
  </si>
  <si>
    <t>Pishe Prathmesh Prakash</t>
  </si>
  <si>
    <t>p24703014@student.nicmar.ac.in</t>
  </si>
  <si>
    <t>10-Dec-2001</t>
  </si>
  <si>
    <t>6343 2619 8101</t>
  </si>
  <si>
    <t>723/1/12A, Alipur Road, Near Nene Nursing Home, Barshi, Solapur, Maharatshtra.413411</t>
  </si>
  <si>
    <t>SULAKHE HIGHSCHOOL , BARSHI</t>
  </si>
  <si>
    <t xml:space="preserve"> MAHARASHTRA STATE BOARD OF SECONDARY AND HIGHER SECONDARY EDUCATION, PUNE</t>
  </si>
  <si>
    <t>RAJARSHI SHAHU MAHAVIDYALAYA, LATUR</t>
  </si>
  <si>
    <t>MODERN COLLEGE OF ARTS, COMMERCE AND SCIENCE, GANESHKHIND, PUNE.</t>
  </si>
  <si>
    <t>2023-Apr</t>
  </si>
  <si>
    <t>Ms Office</t>
  </si>
  <si>
    <t>BANK OF MAHARASHTRA | BANKING AND OPERATIONS | PUNE | May 2025 | Jul 2025 | 8.5714285714286 Weeks</t>
  </si>
  <si>
    <t>Google Ads Free Course 2022
Company Secretary Executive Pre-Exam ( Module 2)
Company Secretary Entrance Exam
Coursera Human Resource Analytics
NISM - Security Markets Foundation Certification</t>
  </si>
  <si>
    <t>P24703017</t>
  </si>
  <si>
    <t>KARTHIK</t>
  </si>
  <si>
    <t>KUMAR</t>
  </si>
  <si>
    <t>AGIRISETTI</t>
  </si>
  <si>
    <t>Karthik Kumar Agirisetti</t>
  </si>
  <si>
    <t>p24703017@student.nicmar.ac.in</t>
  </si>
  <si>
    <t>10-Jul-2000</t>
  </si>
  <si>
    <t>Hindi, English,Telugu</t>
  </si>
  <si>
    <t>3804 6286 7941</t>
  </si>
  <si>
    <t>AGIRISETTI RAJESHWAR</t>
  </si>
  <si>
    <t>REAL ESTATE</t>
  </si>
  <si>
    <t>AGIRISETTI ANITHA</t>
  </si>
  <si>
    <t>LADIES TAILOR</t>
  </si>
  <si>
    <t>Plot No 48, New Gayatri Nagar, Jillelguda, K.v. Rangareddy, Telangana</t>
  </si>
  <si>
    <t>Hyderabad</t>
  </si>
  <si>
    <t>Telangana</t>
  </si>
  <si>
    <t>RAVINDRA BHARATHI SCHOOL</t>
  </si>
  <si>
    <t>BOARD OF SECONDARY EDUCATION TELANGANA</t>
  </si>
  <si>
    <t>NARAYANA JUNIOR COLLEGE</t>
  </si>
  <si>
    <t>TELANGANA STATE BOARD OF INTERMEDIATE EDUCATION</t>
  </si>
  <si>
    <t>JAWAHARLAL NEHRU TECHNOLOGICAL UNIVERSITY HYDERABAD</t>
  </si>
  <si>
    <t>SREYAS INSTITUTE OF ENGINEERING AND TECHNOLOGY</t>
  </si>
  <si>
    <t>2022-Dec</t>
  </si>
  <si>
    <t>Revit,3Ds max,Staadpro</t>
  </si>
  <si>
    <t>NCL BUILDTEK LTD | GRADUATE ENGINEER TRAINEE | HYDERABAD | Sep 2023 | Jul 2024 | 0Y 9M |  2.40</t>
  </si>
  <si>
    <t>0 Years 9 Months</t>
  </si>
  <si>
    <t>NEW CONSOLIDATED CONSTRUCTION CO. LTD. | PLANNING, PROJECT CO-ORDINATION AND SITE EXECUTION | MUMBAI | May 2025 | Jul 2025 | 8.7142857142857 Weeks</t>
  </si>
  <si>
    <t>Master in Civil CADD (Auto CAD, Staadpro, Revit, 3Ds Max, Primavera)
Construction Management Foundations
Microsoft Project in Construction</t>
  </si>
  <si>
    <t>P24703018</t>
  </si>
  <si>
    <t>RUTURAJ</t>
  </si>
  <si>
    <t>TAWARE</t>
  </si>
  <si>
    <t>Ruturaj Anand Taware</t>
  </si>
  <si>
    <t>p24703018@student.nicmar.ac.in</t>
  </si>
  <si>
    <t>25-Dec-2000</t>
  </si>
  <si>
    <t>Marathi, Hindi</t>
  </si>
  <si>
    <t>9573 0280 8982</t>
  </si>
  <si>
    <t>ANAND ANKUSH TAWARE</t>
  </si>
  <si>
    <t>SUJATA ANAND TAWARE</t>
  </si>
  <si>
    <t>Srno 36/2, Tukaram Nagar
Kharadi,Pune-411014</t>
  </si>
  <si>
    <t>STELLA MARIS HIGH SCHOOL</t>
  </si>
  <si>
    <t>SHRI SHIVAJI PREPORATORY MILITARY SCHOOL</t>
  </si>
  <si>
    <t xml:space="preserve">AJEENKYA DY PATIL SCHOOL OF ENGINEERING </t>
  </si>
  <si>
    <t>2018-Aug</t>
  </si>
  <si>
    <t>Auto Cad,Ms Office</t>
  </si>
  <si>
    <t>Eka mobility |  GET : Supply Chain Management | Pune | Dec 2023 | Jun 2024 | 0Y 5M | 3</t>
  </si>
  <si>
    <t>0 Years 5 Months</t>
  </si>
  <si>
    <t>ECLATE STAFFING SOLUTIONS | SAP INTERN | PUNE | May 2025 | Jul 2025 | 8.7142857142857 Weeks</t>
  </si>
  <si>
    <t>Catia V3
Autocad
SAP MM
KPMG lean six sigma green belt</t>
  </si>
  <si>
    <t>P24703019</t>
  </si>
  <si>
    <t>SHUBHAM</t>
  </si>
  <si>
    <t>BAGADE</t>
  </si>
  <si>
    <t>Shubham Vijay Bagade</t>
  </si>
  <si>
    <t>p24703019@student.nicmar.ac.in</t>
  </si>
  <si>
    <t>01-May-1994</t>
  </si>
  <si>
    <t>3502 3096 1305</t>
  </si>
  <si>
    <t>MANAGER</t>
  </si>
  <si>
    <t>VAISHNAVI</t>
  </si>
  <si>
    <t>HOME MAKER</t>
  </si>
  <si>
    <t>Flat No.206, 2nd Floor, Sumangal Apartment, Niwara Corner, Takli Road, Kopargaon</t>
  </si>
  <si>
    <t xml:space="preserve">MAHARISH VIDYA MANDIR </t>
  </si>
  <si>
    <t>CBSE BET-KOPARGAON AHMEDNAGAR MAHARASHTRA</t>
  </si>
  <si>
    <t>2009-Jun</t>
  </si>
  <si>
    <t xml:space="preserve">SANT J S M MAHARISHI VIDYA MANDIR </t>
  </si>
  <si>
    <t>2011-Jun</t>
  </si>
  <si>
    <t>2012-May</t>
  </si>
  <si>
    <t xml:space="preserve">D Y PATIL UNIVERSITY </t>
  </si>
  <si>
    <t>SCHOOL OF HOSPITALITY &amp; TOURISM STUDIES NAVI MUMBAI</t>
  </si>
  <si>
    <t>2012-Aug</t>
  </si>
  <si>
    <t>MS Office,Business Development,Client Relationship Management,Customer Engagement,Sales Coordination,Lead Handling,Negotiation Skills,CRM &amp; Reporting ,Problem Solving,Cross-fuctional Corrdination,Team Leadership</t>
  </si>
  <si>
    <t>Neptune Hospitality &amp; Management Services |  F&amp;B Assistant | Maharashtra, Goa, Gujarat, Rajasthan, New Delhi, Uttar Pradesh, Jammu &amp; Kashmir, Nagaland | Dec 2014 | Dec 2015 | 1Y 0M | 1.17
Jubilant FoodWorks Limited | Assistant Guest Delight Manager | Mumbai | Jan 2016 | Nov 2016 | 0Y 10M | 2.29
Soul Konnect Hosptality LLP | Operations Manager | Mumbai | Feb 2017 | Jul 2024 | 7Y 4M | 4.20</t>
  </si>
  <si>
    <t>9 Years 3 Months</t>
  </si>
  <si>
    <t>Supply Chain Digitization
KPMG Green Belt Lean Six Sigma Certificate
Primary &amp; Secondary Markets &amp; Career in Securities Market
Finlatics Equity Markets Analyst
Business Analyst</t>
  </si>
  <si>
    <t>P24703025</t>
  </si>
  <si>
    <t>JAIDEEP</t>
  </si>
  <si>
    <t>BHASKAR</t>
  </si>
  <si>
    <t>BHAWAR</t>
  </si>
  <si>
    <t>Jaideep Bhaskar Bhawar</t>
  </si>
  <si>
    <t>p24703025@student.nicmar.ac.in</t>
  </si>
  <si>
    <t>04-Oct-2002</t>
  </si>
  <si>
    <t>9476 4761 0486</t>
  </si>
  <si>
    <t>DOCTOR</t>
  </si>
  <si>
    <t>SUJATA</t>
  </si>
  <si>
    <t>Saideep , Malpaninagar, Ghulewadi, Sangamner</t>
  </si>
  <si>
    <t>DR BHANUDAS G DERE ENGLISH MEDIUM SCHOOL</t>
  </si>
  <si>
    <t>2017-Apr</t>
  </si>
  <si>
    <t>DR BHANUDAS G DERE JUNIOR COLLEGE</t>
  </si>
  <si>
    <t>MIT WORLD PEACE UNIVERSITY PUNE</t>
  </si>
  <si>
    <t>2020-Aug</t>
  </si>
  <si>
    <t>2023-May</t>
  </si>
  <si>
    <t>Ms Office,Ms Project,Advanced Excel (pivot,Lookup,Dashboards,Cost Tracking &amp; Reporting, SAP BW (Basic),Python</t>
  </si>
  <si>
    <t>TENET COMPUTER AND COMMUNICATION PVT.LTD | ASSOCIATE MARKETING INTERN | NAGPUR | May 2022 | Jul 2022 | 8.7142857142857 Weeks
	TECHNOTRAK ENGINEERS | SUPPLYCHAIN INTERN | AHILYANAGAR,MAHARASHTRA | May 2025 | Jul 2025 | 7.4285714285714 Weeks</t>
  </si>
  <si>
    <t>P24703028</t>
  </si>
  <si>
    <t>SHRIKANT</t>
  </si>
  <si>
    <t>GONDKAR</t>
  </si>
  <si>
    <t>Shrikant Gondkar</t>
  </si>
  <si>
    <t>p24703028@student.nicmar.ac.in</t>
  </si>
  <si>
    <t>06-Jul-2001</t>
  </si>
  <si>
    <t>6868 4113 2967</t>
  </si>
  <si>
    <t xml:space="preserve">ANNASAHEB </t>
  </si>
  <si>
    <t>VAISHALI</t>
  </si>
  <si>
    <t>Sai Hari Prasad Niwas, Beroba Road,sathbhai Mala,shirdi</t>
  </si>
  <si>
    <t xml:space="preserve">DHRUV ACADEMY </t>
  </si>
  <si>
    <t>CBSE SANGAMNER</t>
  </si>
  <si>
    <t>K.B.ROHMARE JR. COLLEGE OF ARTS, COMMERCE AND SCIENCE</t>
  </si>
  <si>
    <t xml:space="preserve">HSE KOPERGAON </t>
  </si>
  <si>
    <t>2020-Jun</t>
  </si>
  <si>
    <t xml:space="preserve">SYMBIOSIS COLLEGE OF ARTS AND COMMERCE AN AUTONOMUS COLLEGE UNDER SAVITRIBAI PHULE PUNE UNIVERSITY </t>
  </si>
  <si>
    <t>SYMBIOSIS COLLEGE OF ARTS AND COMMERCE</t>
  </si>
  <si>
    <t>2024-Apr</t>
  </si>
  <si>
    <t>Tally ERP,MS Office</t>
  </si>
  <si>
    <t>VED PRASAD AND CO. | Accounts and Audit Assistant | Shirdi, Maharashtra | Sep 2021 | Feb 2022 | 23.285714285714 Weeks
	Bank of Maharashtra | Banking &amp; Operations | Balewadi | May 2025 | Jul 2025 | 8.7142857142857 Weeks</t>
  </si>
  <si>
    <t>Accounts and Audit Assistant
Investment Banking Virtual Experience
Data Analytics Consulting Virtual Internship
Google Fundamentals Of Digital Marketing
EDUYOUTH MEET
Financial Modeling</t>
  </si>
  <si>
    <t>P24703035</t>
  </si>
  <si>
    <t>HIMANSHU</t>
  </si>
  <si>
    <t>Himanshu Yadav</t>
  </si>
  <si>
    <t>p24703035@student.nicmar.ac.in</t>
  </si>
  <si>
    <t>26-Jan-1994</t>
  </si>
  <si>
    <t>Music,Reading</t>
  </si>
  <si>
    <t>2696 0909 7765</t>
  </si>
  <si>
    <t>RAJESH KUMAR</t>
  </si>
  <si>
    <t>SCIENTIST</t>
  </si>
  <si>
    <t xml:space="preserve">SHOBHA </t>
  </si>
  <si>
    <t>HOME-MAKER</t>
  </si>
  <si>
    <t>FLAT NO-504, PAARTH APARTMENT, GH-66, SECTOR-55, GURGAON</t>
  </si>
  <si>
    <t>Gurugram</t>
  </si>
  <si>
    <t>Haryana</t>
  </si>
  <si>
    <t>FLAT NO -B-12, TOWER - 2, TYPE- 5, EAST KIDWAI NAGAR, NEW DELHI</t>
  </si>
  <si>
    <t>South West Delhi</t>
  </si>
  <si>
    <t>Delhi</t>
  </si>
  <si>
    <t>DELHI PUBLIC SCHOOL</t>
  </si>
  <si>
    <t>2009-Feb</t>
  </si>
  <si>
    <t>2010-Apr</t>
  </si>
  <si>
    <t>2011-Feb</t>
  </si>
  <si>
    <t>2012-Mar</t>
  </si>
  <si>
    <t>DAYAL SINGH COLLEGE, NEW DELHI</t>
  </si>
  <si>
    <t>UNIVERSITY OF DELHI</t>
  </si>
  <si>
    <t>2015-Dec</t>
  </si>
  <si>
    <t>CENTRAL UNIVERSITY OF HARYANA</t>
  </si>
  <si>
    <t>MAHENDERGARH,HARYANA</t>
  </si>
  <si>
    <t>2016-Jul</t>
  </si>
  <si>
    <t>MS Office</t>
  </si>
  <si>
    <t>National Institute of Construction Management and Research | Office Assistant | Delhi-NCR and Pune | Sep 2019 | May 2023 | 3Y 8M | 5.31</t>
  </si>
  <si>
    <t>3 Years 8 Months</t>
  </si>
  <si>
    <t>MARUTI SUZUKI INDIA LIMITED | Management  Intern  (Direct Taxation Department) | GURGAON | May 2025 | Jul 2025 | 10 Weeks</t>
  </si>
  <si>
    <t>Foundations of Digital Marketing and E-commence by Google</t>
  </si>
  <si>
    <t>P24703038</t>
  </si>
  <si>
    <t>SHARDUL</t>
  </si>
  <si>
    <t>KONDE</t>
  </si>
  <si>
    <t>Shardul Konde</t>
  </si>
  <si>
    <t>p24703038@student.nicmar.ac.in</t>
  </si>
  <si>
    <t>24-Jun-2001</t>
  </si>
  <si>
    <t>3262 9933 5113</t>
  </si>
  <si>
    <t>MANOHAR</t>
  </si>
  <si>
    <t>Plot No. 10 Kadu Layout Panchawati Katol, Nagpur 441302</t>
  </si>
  <si>
    <t>MOUNT CARMEL CONVENT SCHOOL KATOL</t>
  </si>
  <si>
    <t>DHARAMPETH M.P DEO MEMORIAL SCIENCE COLLEGE</t>
  </si>
  <si>
    <t>STATE BOARD OF MAHARASHTRA</t>
  </si>
  <si>
    <t>G.H RAISONI INSTITUTE OF ENGINEERING AND TECHNOLOGY NAGPUR</t>
  </si>
  <si>
    <t xml:space="preserve">	B2B Genie | Product Development Intern | Pune | May 2025 | Jul 2025 | 8.7142857142857 Weeks</t>
  </si>
  <si>
    <t>Financial Analyst | Udemy
The Fundamentals of Digital Marketing | Google</t>
  </si>
  <si>
    <t>P24703042</t>
  </si>
  <si>
    <t>KAMAL</t>
  </si>
  <si>
    <t>SURESH</t>
  </si>
  <si>
    <t>VAISHNAV</t>
  </si>
  <si>
    <t>Kamal Suresh Vaishnav</t>
  </si>
  <si>
    <t>p24703042@student.nicmar.ac.in</t>
  </si>
  <si>
    <t>08-Sep-2001</t>
  </si>
  <si>
    <t>Hindi,English, Marathi,Gujarati</t>
  </si>
  <si>
    <t>8733 7474 1360</t>
  </si>
  <si>
    <t>SERVICE</t>
  </si>
  <si>
    <t>NIRMALADEVI</t>
  </si>
  <si>
    <t>D/310 SHREE TULSIDHAM CHS LTD, TALAV ROAD CROSS NAVHAR ROAD, BHAYANDER EAST, THANE</t>
  </si>
  <si>
    <t>Thane</t>
  </si>
  <si>
    <t>ST. FRANCIS HIGH SCHOOL</t>
  </si>
  <si>
    <t>S.V.P JR COLLEGE OF SCIENCE AND COMMERCE</t>
  </si>
  <si>
    <t>VIDYAVARDHINI'S COLLEGE OF ENGINEERING AND TECHNOLOGY, VASAI</t>
  </si>
  <si>
    <t>SHREEJI CONSTRUCTION ENGINEERS AND CONTRACTORS | INTERN | PALGHAR | Dec 2021 | Jan 2022 | 5 Weeks
SHREE ASHOKA BUILDCON | INTERN | NALASOPARA, PALGHAR | Aug 2021 | Jan 2022 | 21.857142857143 Weeks
	Tricity Realty LLP | Purchase Coordinator | Navi Mumbai | May 2025 | Jul 2025 | 8.7142857142857 Weeks</t>
  </si>
  <si>
    <t>Lean Six sigma certification</t>
  </si>
  <si>
    <t>P24703048</t>
  </si>
  <si>
    <t>RAJARSHI</t>
  </si>
  <si>
    <t>MALLICK</t>
  </si>
  <si>
    <t>Rajarshi Mallick</t>
  </si>
  <si>
    <t>p24703048@student.nicmar.ac.in</t>
  </si>
  <si>
    <t>09-Nov-2001</t>
  </si>
  <si>
    <t>6578 9561 4307</t>
  </si>
  <si>
    <t>SAHADEB MALLICK</t>
  </si>
  <si>
    <t>PIYALI MALLICK</t>
  </si>
  <si>
    <t>Vill,po-Khatul
Post - Khatul
District - Hooghly</t>
  </si>
  <si>
    <t>Hooghly</t>
  </si>
  <si>
    <t>West Bengal</t>
  </si>
  <si>
    <t>SAMANTA KHANDA H.K ROY HIGH SCHOOL (HS)</t>
  </si>
  <si>
    <t>WEST BENGAL BOARD OF SECONDARY EDUCATION</t>
  </si>
  <si>
    <t>2016-Jan</t>
  </si>
  <si>
    <t>WEST BENGAL BOARD OF HIGHER SECONDARY EDUCATION</t>
  </si>
  <si>
    <t xml:space="preserve">THE UNIVERSITY OF BURDWAN </t>
  </si>
  <si>
    <t>NETAJI MAHAVIDYALAYA ARAMBAGH</t>
  </si>
  <si>
    <t>MS Office, Ms Project,Power BI,Tableau</t>
  </si>
  <si>
    <t xml:space="preserve">	Vanguard Ventures | Sales Intern (Real Estate &amp; Market Development) | Thane | May 2025 | Jul 2025 | 7.4285714285714 Weeks</t>
  </si>
  <si>
    <t>P24703050</t>
  </si>
  <si>
    <t>RUSHIKESH</t>
  </si>
  <si>
    <t>KAUTIKRAO</t>
  </si>
  <si>
    <t>WAGH</t>
  </si>
  <si>
    <t>Rushikesh Kautikrao Wagh</t>
  </si>
  <si>
    <t>hrishiwagh.17@gmail.com</t>
  </si>
  <si>
    <t>p24703050@student.nicmar.ac.in</t>
  </si>
  <si>
    <t>17-Jun-1999</t>
  </si>
  <si>
    <t>Hindi ,English,Marathi</t>
  </si>
  <si>
    <t>Football ,Music</t>
  </si>
  <si>
    <t>4654 9453 9962</t>
  </si>
  <si>
    <t>KAUTIK SAYAJIRAO WAGH</t>
  </si>
  <si>
    <t>RETIRED GOVT. EMPLOYEE</t>
  </si>
  <si>
    <t>KAVITA KAUTIKRAO WAGH</t>
  </si>
  <si>
    <t>SOCIAL WORKER</t>
  </si>
  <si>
    <t>Hs No. 5 Prithvi Nagar Satara Parisar
Beed By Pass Auranagabd</t>
  </si>
  <si>
    <t>BHASKARACHARYA VIDYANIKETAN</t>
  </si>
  <si>
    <t xml:space="preserve">MAHARASHTRA STATE BOARD OF SECONDARY AND HIGHER SECONDARY EDUCATION, PUNE </t>
  </si>
  <si>
    <t>DR. R. P. NATH JR. COLLEGE</t>
  </si>
  <si>
    <t>OSMANIA UNIVERSITY</t>
  </si>
  <si>
    <t>ST. PAUL'S DEGREE AND PG. COLLEGE HYDERABAD</t>
  </si>
  <si>
    <t>MS Office,Data Dashboard(Streamlit.io),Power BI,Project Documetation &amp; Reporting</t>
  </si>
  <si>
    <t>AGRIVIJAY  | PROJECT INTERN | PUNE | May 2025 | Jul 2025 | 7.7142857142857 Weeks</t>
  </si>
  <si>
    <t>P24703052</t>
  </si>
  <si>
    <t>HARSH</t>
  </si>
  <si>
    <t>Harsh Pawar</t>
  </si>
  <si>
    <t>harshpawar839@gmail.com</t>
  </si>
  <si>
    <t>p24703052@student.nicmar.ac.in</t>
  </si>
  <si>
    <t>15-Jun-2002</t>
  </si>
  <si>
    <t>hindi,English,Marathi</t>
  </si>
  <si>
    <t>Reading ,Music</t>
  </si>
  <si>
    <t>9937 7060 2293</t>
  </si>
  <si>
    <t>BAPUSAHEB PAWAR</t>
  </si>
  <si>
    <t>SUNITA PAWAR</t>
  </si>
  <si>
    <t>802, Aman Society, Bhosalenagar, Shivajinagar</t>
  </si>
  <si>
    <t>DHRUV ACADEMY, SANGAMNER</t>
  </si>
  <si>
    <t>MAHATMA PHULE JUNIOR COLLEGE</t>
  </si>
  <si>
    <t>MAHARASHTRA BOARD OF SECONDARY AND HIGHER SECONDARY EDUCATION</t>
  </si>
  <si>
    <t>DR. VISHVANATH KARAD MIT WORLD PEACE UNIVERSITY</t>
  </si>
  <si>
    <t>Tableau,Python,R Studio,Power BI,MS Office ,MS Project</t>
  </si>
  <si>
    <t>AGILE CAPITAL SERVICES | BUSINESS DEVELOPMENT INTERN | NEW DELHI | Oct 2021 | Dec 2021 | 10.142857142857 Weeks
CUMMINS INDIA (KEP) | Supply Chain &amp; Operations Intern | PUNE | Jun 2025 | Aug 2025 | 8.5714285714286 Weeks</t>
  </si>
  <si>
    <t>P24703055</t>
  </si>
  <si>
    <t>ANKITA</t>
  </si>
  <si>
    <t>SINGH</t>
  </si>
  <si>
    <t>Ankita Singh</t>
  </si>
  <si>
    <t>ankitasingh4764@gmail.com</t>
  </si>
  <si>
    <t>p24703055@student.nicmar.ac.in</t>
  </si>
  <si>
    <t>27-Nov-2001</t>
  </si>
  <si>
    <t>2204 4405 3563</t>
  </si>
  <si>
    <t>SANJAY KUMAR</t>
  </si>
  <si>
    <t>BUSINESSMAN</t>
  </si>
  <si>
    <t>SAROJ</t>
  </si>
  <si>
    <t xml:space="preserve">SAIDPUR KOTHIA,KURJEE
VIKASH NAGAR,
PS-DIGHA,PATNA,BIHAR,INDIA </t>
  </si>
  <si>
    <t>Patna</t>
  </si>
  <si>
    <t>Bihar</t>
  </si>
  <si>
    <t xml:space="preserve">ST. MICHAEL’S HIGH SCHOOL </t>
  </si>
  <si>
    <t xml:space="preserve"> CENTRAL BOARD OF SECONDARY EDUCATION , PATNA, BIHAR</t>
  </si>
  <si>
    <t>ST.MICHAEL’S HIGH SCHOO</t>
  </si>
  <si>
    <t>UNIVERSITY OF CALCUTTA</t>
  </si>
  <si>
    <t xml:space="preserve">SHRI SHIKSHAYATAN COLLEGE </t>
  </si>
  <si>
    <t>NUMERO UNO CLOTHING LIMITED | Human Resources Department  | Paras Trade Centre, 6th Floor, Sector-2, Gwal Pahari, Gurugram Faridabad Toll Road, Gurugram-122003 Haryana (INDIA)  | May 2025 | Jul 2025 | 8.1428571428571 Weeks
BMW  | Account Executive  | Kolkata  | Mar 2021 | Sep 2021 | 27.714285714286 Weeks</t>
  </si>
  <si>
    <t>P24703056</t>
  </si>
  <si>
    <t>TANISHQ</t>
  </si>
  <si>
    <t>DURAPHE</t>
  </si>
  <si>
    <t>Tanishq Duraphe</t>
  </si>
  <si>
    <t>duraphet@gmail.com</t>
  </si>
  <si>
    <t>p24703056@student.nicmar.ac.in</t>
  </si>
  <si>
    <t>01-Oct-2000</t>
  </si>
  <si>
    <t>English,Hindi,Marathi</t>
  </si>
  <si>
    <t>9869 8354 6001</t>
  </si>
  <si>
    <t>NITIN DURAPHE</t>
  </si>
  <si>
    <t>ENGINEER</t>
  </si>
  <si>
    <t>PREETI DURAPHE</t>
  </si>
  <si>
    <t>Kotputli Ultratech Cement Works, A-1</t>
  </si>
  <si>
    <t>Jaipur</t>
  </si>
  <si>
    <t>Rajasthan</t>
  </si>
  <si>
    <t>THE LOVEDALE SCHOOL, SATNA</t>
  </si>
  <si>
    <t xml:space="preserve">CENTRAL BOARD OF EDUCATION, SATNA, MADHYA PRADESH </t>
  </si>
  <si>
    <t xml:space="preserve">G.D GOENKA PUBLIC SCHOOL, </t>
  </si>
  <si>
    <t>CENTRAL BOARD OF EDUCATION, GREATER NOIDA, UTTAR PRADES</t>
  </si>
  <si>
    <t>NOIDA INTERNATIONAL UNIVERSITY</t>
  </si>
  <si>
    <t>NOIDA INTERNATIONAL UNIVERSITY, NOIDA, UTTAR PRADESH</t>
  </si>
  <si>
    <t>2022-Sep</t>
  </si>
  <si>
    <t>Adobe Premier pro,FI Studio,Canva,Content creation,Brand Logo Designing</t>
  </si>
  <si>
    <t>ULTRATECH CEMENT | TRAINEE IN HR MANAGEMENT | KOTPUTLI | Mar 2024 | May 2024 | 8.5714285714286 Weeks
ULTRATECH CEMENT | INTERN | ULTRATECH CEMENT LIMITED, NYATI EMPRESS, VIMAN NAGAR PUNE, MAHARASHTRA | May 2025 | Jul 2025 | 8.7142857142857 Weeks</t>
  </si>
  <si>
    <t>P24703057</t>
  </si>
  <si>
    <t>AMAL</t>
  </si>
  <si>
    <t>SREEVALSAN</t>
  </si>
  <si>
    <t>Amal Sreevalsan</t>
  </si>
  <si>
    <t>p24703057@student.nicmar.ac.in</t>
  </si>
  <si>
    <t>12-Sep-2000</t>
  </si>
  <si>
    <t>Engli,Hindi ,Malayalam</t>
  </si>
  <si>
    <t>Playing Footbal ,Gym,Cooking</t>
  </si>
  <si>
    <t>7988 2969 6681</t>
  </si>
  <si>
    <t xml:space="preserve">SREEVALSAN TE </t>
  </si>
  <si>
    <t>EX MILITARY</t>
  </si>
  <si>
    <t xml:space="preserve">SUMANGALA NCR </t>
  </si>
  <si>
    <t>STATE GOVERNMENT EMPLOYEE</t>
  </si>
  <si>
    <t>'Sreevalsam' Mocheri,Mavilayi P.o Mundalur,Kannur,Kerala</t>
  </si>
  <si>
    <t>Kannur</t>
  </si>
  <si>
    <t>LAKSHMI GANAPATI PG,PATIL WASTI,PATIL NAGAR,BELEWADI,PUNE,MAHARASHTRA</t>
  </si>
  <si>
    <t xml:space="preserve">ARMY PUBLIC SCHOOL </t>
  </si>
  <si>
    <t>CENTRAL BOARD OF SECONDARY EDUCATION, NEW DELHI</t>
  </si>
  <si>
    <t>MANGALORE UNIVERSITY</t>
  </si>
  <si>
    <t>SHRI DHARMASTHALA MANJUNATHESHWARA COLLEGE OF BUSINESS MANAGEMENT, MANGALURU, KARNATAKA</t>
  </si>
  <si>
    <t>2021-Dec</t>
  </si>
  <si>
    <t>Power BI ,MS Office</t>
  </si>
  <si>
    <t>B2B GENIE PVT LTD | Business Development &amp; Market Research Inte | PUNE | May 2025 | Jul 2025 | 8.7142857142857 Weeks</t>
  </si>
  <si>
    <t>P24703060</t>
  </si>
  <si>
    <t>MOHIT</t>
  </si>
  <si>
    <t>TEJRAO</t>
  </si>
  <si>
    <t>KADAM</t>
  </si>
  <si>
    <t>Mohit Tejrao Kadam</t>
  </si>
  <si>
    <t>p24703060@student.nicmar.ac.in</t>
  </si>
  <si>
    <t>21-Jan-2003</t>
  </si>
  <si>
    <t>English,hindi,Marathi</t>
  </si>
  <si>
    <t>Playing Harmonium</t>
  </si>
  <si>
    <t>2272 8900 0940</t>
  </si>
  <si>
    <t>SELF EMPLOYED</t>
  </si>
  <si>
    <t>RUKHMINI</t>
  </si>
  <si>
    <t>101, D Wing, Chaitanya Villa, Warulwadi, Narayangaon</t>
  </si>
  <si>
    <t>G. R. P. SABNIS VIDYAMANDIR, NARAYANGAON</t>
  </si>
  <si>
    <t>SSC BOARD</t>
  </si>
  <si>
    <t>2017-Jan</t>
  </si>
  <si>
    <t>G. R. P. SABNIS JUNIOR COLLEGE, NARAYANGA</t>
  </si>
  <si>
    <t>HSC BOARD</t>
  </si>
  <si>
    <t>MAHATMA PHULE AGRICULTURE UNIVERSITY, RAHURI</t>
  </si>
  <si>
    <t>DR. D. Y. PATIL COLLEGE OF AGRI BUSINESS MANAGEMEN</t>
  </si>
  <si>
    <t>2020-Sep</t>
  </si>
  <si>
    <t>Ms Office Suite(Advanced Excel/word/power Point),Power Bi,MySQL,Market Reasearch,Lead Generation</t>
  </si>
  <si>
    <t>SYNGENTA FOUNDATION INDIA | Field Research and Stakeholder Collaboration  | PUNE | May 2025 | Jul 2025 | 8.7142857142857 Weeks</t>
  </si>
  <si>
    <t>P24703045</t>
  </si>
  <si>
    <t>PANDEY</t>
  </si>
  <si>
    <t>Piyush Pandey</t>
  </si>
  <si>
    <t>piyushpandey2255@gmail.com</t>
  </si>
  <si>
    <t>p24703045@student.nicmar.ac.in</t>
  </si>
  <si>
    <t>24-Feb-2003</t>
  </si>
  <si>
    <t>hindi,English</t>
  </si>
  <si>
    <t>9877 8516 8097</t>
  </si>
  <si>
    <t>DEEPAK PANDEY</t>
  </si>
  <si>
    <t>ACCOUNTANT</t>
  </si>
  <si>
    <t>ARTI PANDEY</t>
  </si>
  <si>
    <t>P-33 Rishipuram, Phase-2 BDA Road Khajuri Kalan Huzur, Awadhpuri</t>
  </si>
  <si>
    <t>Bhopal</t>
  </si>
  <si>
    <t>Madhya Pradesh</t>
  </si>
  <si>
    <t xml:space="preserve">FLAT NO. 402, FLOOR NO. 4TH FLOOR, TARANGAN BUILDING, MAHALUNGE </t>
  </si>
  <si>
    <t>ST.PAULCO-ED SCHOOL ANAND NAGAR BHOPAL M.P.</t>
  </si>
  <si>
    <t>CENTRAL BOARD OF SECONDARY EDUCATION, DELHI</t>
  </si>
  <si>
    <t>ST. PAULCO-ED SCHOOL ANAND NAGAR BHOPAL M.P.</t>
  </si>
  <si>
    <t>2020-Mar</t>
  </si>
  <si>
    <t>DEVI AHILYA VISHWAVIDYALAYA, INDORE</t>
  </si>
  <si>
    <t>SHRI VAISHNAV INSTITUTE OF MANAGEMENT, INDORE</t>
  </si>
  <si>
    <t>2024-Aug</t>
  </si>
  <si>
    <t>MS office,Tally ERP 9,canva</t>
  </si>
  <si>
    <t>VIRASHA INFRASTRUCTURES | Management Trainee | BHOPAL | Jun 2024 | Jul 2024 | 0Y 0M
MAGESTIC REALTIES | SALES | KOTHRUD, PUNE  | May 2025 | Jul 2025 | 0Y 1M</t>
  </si>
  <si>
    <t>0 Years 2 Months</t>
  </si>
  <si>
    <t>P24703072</t>
  </si>
  <si>
    <t>SHIVLAL</t>
  </si>
  <si>
    <t>AGRAWAL</t>
  </si>
  <si>
    <t>Sakshi Shivlal Agrawal</t>
  </si>
  <si>
    <t>sakshiagrawal1916@gmail.com</t>
  </si>
  <si>
    <t>p24703072@student.nicmar.ac.in</t>
  </si>
  <si>
    <t>19-Sep-2002</t>
  </si>
  <si>
    <t>English,Hindi ,MARATHI</t>
  </si>
  <si>
    <t>Reading,music</t>
  </si>
  <si>
    <t>2602 4521 4351</t>
  </si>
  <si>
    <t>DEEPALI</t>
  </si>
  <si>
    <t xml:space="preserve">HOME MAKER </t>
  </si>
  <si>
    <t>Bharadi,TQ.sillod ,dist.sambhajinagar ,431113</t>
  </si>
  <si>
    <t>S.B.HIGH SCHOOL BHARADI,TQ.SILLOD,DIST.SAMBHAJINAGAR</t>
  </si>
  <si>
    <t xml:space="preserve">MAHARASHTRA </t>
  </si>
  <si>
    <t xml:space="preserve">SBES COLLEGE OF ARTS AND COMMERCE </t>
  </si>
  <si>
    <t xml:space="preserve">MMCC COLLEGE OF PUNE, MAHARASHTRA </t>
  </si>
  <si>
    <t>Ms- office ,canva ,tally</t>
  </si>
  <si>
    <t>AGRIVIJAY | MARKETING | PUNE | May 2025 | Jul 2025 | 7.8571428571429 Weeks
ROHAN BADALE &amp; ASSOCIATES | FINANCE | SILLOD | Nov 2022 | Dec 2022 | 8.5714285714286 Weeks</t>
  </si>
  <si>
    <t>M-PLAN</t>
  </si>
  <si>
    <t>P24704005</t>
  </si>
  <si>
    <t>JISKAR</t>
  </si>
  <si>
    <t>RUTUJA</t>
  </si>
  <si>
    <t>PRABHAKAR</t>
  </si>
  <si>
    <t>Jiskar Rutuja Prabhakar</t>
  </si>
  <si>
    <t>p24704005@student.nicmar.ac.in</t>
  </si>
  <si>
    <t>15-May-2000</t>
  </si>
  <si>
    <t>9585 8935 9614</t>
  </si>
  <si>
    <t>GOVERNMENT SERVANT</t>
  </si>
  <si>
    <t>SAVITA</t>
  </si>
  <si>
    <t>Shrivihar Colony New Rathi Nagar, Dhamangaon Rly</t>
  </si>
  <si>
    <t>SETH FATTELAL LABHCHAND HIGH SCHOOL AND JUNIOR COLLEGE</t>
  </si>
  <si>
    <t xml:space="preserve">SMT. MANORAMABAI MUNDALE COLLEGE OF ARCHITECTURE, NAGPUR </t>
  </si>
  <si>
    <t>AutoCAD,MS Office,Sketchup,Lumion,Revit,Photoshop</t>
  </si>
  <si>
    <t xml:space="preserve">	Vka architecture | Architecture | Pune | Feb 2022 | Oct 2022 | 37.428571428571 Weeks
	DIRECTORATE OF TOWN PLANNING &amp; VALUATION, MAHARASHTRA STATE | Planning Intern | PUNE | May 2025 | Jul 2025 | 9.5714285714286 Weeks</t>
  </si>
  <si>
    <t>UI/UX Certification
Sketchup , Vray, Lumion
Photoshop , Revit
Studying Cities: Social Science Methods for Urban Research
Sustainable Regional Principles, Planning and Transportation
AI and Disaster Management</t>
  </si>
  <si>
    <t>P24704008</t>
  </si>
  <si>
    <t>AKSHATA</t>
  </si>
  <si>
    <t>PIRAJI</t>
  </si>
  <si>
    <t>FARAKATE</t>
  </si>
  <si>
    <t>Akshata Piraji Farakate</t>
  </si>
  <si>
    <t>p24704008@student.nicmar.ac.in</t>
  </si>
  <si>
    <t>4134 4732 5438</t>
  </si>
  <si>
    <t>PSI (MUMBAI POLICE)</t>
  </si>
  <si>
    <t>SMITA</t>
  </si>
  <si>
    <t>PROPERTY DEALER</t>
  </si>
  <si>
    <t>Room No-401, A1(Yogesh), Shree Ganesh Chs, Plot No-1, Sector-28, Nerul (West), Navi Mumbai-400706</t>
  </si>
  <si>
    <t>Mumbai City</t>
  </si>
  <si>
    <t>ST. AUGUSTINE'S HIGH SCHOOL</t>
  </si>
  <si>
    <t>MAHARASHTRA STATE BOARD OF SECONDARY AND HIGHER EDUCATION</t>
  </si>
  <si>
    <t>2013-Jun</t>
  </si>
  <si>
    <t>2014-Mar</t>
  </si>
  <si>
    <t>S.S. HIGH SCHOOL AND JUNIOR COLLEGE</t>
  </si>
  <si>
    <t>2016-Feb</t>
  </si>
  <si>
    <t>SYMBIOSIS SKILLS AND PROFESSIONAL UNIVERSITY, PUNE</t>
  </si>
  <si>
    <t>2022-May</t>
  </si>
  <si>
    <t>AutoCAD,Ms Office, SketchUP, Photoshop, Lumion, Canva, ArcGIS</t>
  </si>
  <si>
    <t>AVINASH NAIK AND ASSOCIATES | ARCHITECT INTERN | KOLHAPUR | Aug 2021 | Dec 2021 | 20.142857142857 Weeks
PUNE METROPOLITAN REGION DEVELOPMENT AUTHORITY (PMRDA) | URBAN PLANNING INTERN | PIMPRI CHINCHWAD | May 2025 | Jul 2025 | 8.5714285714286 Weeks
Archatelie India Pvt. Ltd. | Architectural Designer | Mumbai | Feb 2023 | Sep 2023 | 29.428571428571 Weeks
	Mauli Infrastructure | Architectural Designer &amp; Project Coordinator | Navi Mumbai | Jun 2022 | Jun 2023 | 55.428571428571 Weeks</t>
  </si>
  <si>
    <t>Yoga and Positive Psychology for Managing Career and Life
Studying Cities: Social Science Methods for Urban Research
AI and Disaster Management
Sustainable Regional Principles, Planning and Transportation</t>
  </si>
  <si>
    <t>P24704013</t>
  </si>
  <si>
    <t>VIRESH</t>
  </si>
  <si>
    <t>HARESH</t>
  </si>
  <si>
    <t>KOLI</t>
  </si>
  <si>
    <t>Viresh Haresh Koli</t>
  </si>
  <si>
    <t>p24704013@student.nicmar.ac.in</t>
  </si>
  <si>
    <t>05-May-2000</t>
  </si>
  <si>
    <t>7186 1738 5801</t>
  </si>
  <si>
    <t>HARESH KOLI</t>
  </si>
  <si>
    <t>JANKI KOLI</t>
  </si>
  <si>
    <t>S/O: Haresh Koli, House No-50-1, Mora Road,
 Near I.N.S Tunir, Uran, Boripakhadi, PO:
 Uran, DIST: Raigarh, 
Maharashtra - 400702</t>
  </si>
  <si>
    <t>Raigad</t>
  </si>
  <si>
    <t>ROOM NO. 21, OM CHS, RAM NAGAR COLONY, BAVDHAN, 411021</t>
  </si>
  <si>
    <t>BHARATI VIDYAPEETH ENGLISH MEDIUM SCHOOL</t>
  </si>
  <si>
    <t>CENTRAL BORAD OF SECONDARY EDUCATION</t>
  </si>
  <si>
    <t>BHARATI VIDYAPEETH PRASHALA AND JUNIOR COLLEGE</t>
  </si>
  <si>
    <t>HSC MAHARASHTRA BOARD</t>
  </si>
  <si>
    <t>MUMBAI UNIVERSITY</t>
  </si>
  <si>
    <t>VISHWANIKETAN'S INSTITUTE OF MANAGEMENT ENTREPRENEURSHIP AND ENGINEERING TECHNOLOGY</t>
  </si>
  <si>
    <t>AutoCAD, MS Office, Revit, QGIS</t>
  </si>
  <si>
    <t>L&amp;T Construction- Building &amp; Factories IC. | Site Engineer - Civil Execution | Navi Mumbai  | Jan 2023 | May 2024 | 1Y 3M | 3.12</t>
  </si>
  <si>
    <t>1 Year 3 Months</t>
  </si>
  <si>
    <t>VAIBHAV CONSTRUCTION | INTERN | NAVI MUMBAI | Sep 2022 | Jan 2023 | 18.428571428571 Weeks
CIDCO (CITY AND INDUSTRIAL DEVELOPMENT CORPORATION OF MAHARASHTRA) | CITY PLANNING INTERN | NAVI MUMBAI | May 2025 | Jul 2025 | 8.4285714285714 Weeks</t>
  </si>
  <si>
    <t>Sustainable Regional Principles, Planning and Transportation
Studying Cities: Social Science Methods for Urban Research
AI and Disaster Management
Revit
AutoCAD</t>
  </si>
  <si>
    <t>P24704015</t>
  </si>
  <si>
    <t>VILAS</t>
  </si>
  <si>
    <t>MEKARTA</t>
  </si>
  <si>
    <t>Manasi Vilas Mekarta</t>
  </si>
  <si>
    <t>p24704015@student.nicmar.ac.in</t>
  </si>
  <si>
    <t>25-Dec-2001</t>
  </si>
  <si>
    <t>No Uploaded</t>
  </si>
  <si>
    <t>P24704017</t>
  </si>
  <si>
    <t>PRASAD</t>
  </si>
  <si>
    <t>BAPUSAHEB</t>
  </si>
  <si>
    <t>DAGADE</t>
  </si>
  <si>
    <t>Prasad Bapusaheb Dagade</t>
  </si>
  <si>
    <t>prasaddagade2002@gmail.com</t>
  </si>
  <si>
    <t>p24704017@student.nicmar.ac.in</t>
  </si>
  <si>
    <t>23-Nov-2002</t>
  </si>
  <si>
    <t>Marathi,English,Hindi</t>
  </si>
  <si>
    <t>3802 8242 0120</t>
  </si>
  <si>
    <t>4/30, Vitthal Rakhumai Housing Soceity,Hingane Khurd Aapte Colony, Modern Sweet Lane, Sinhgad Road Pune-51</t>
  </si>
  <si>
    <t>SILVER CREST HIGH SCHOOL</t>
  </si>
  <si>
    <t>GOVERNMENT POLYTENHNIC,PUNE</t>
  </si>
  <si>
    <t>2021-Sep</t>
  </si>
  <si>
    <t>SAVITRIBAI PULE PUNE UNIVERSITY</t>
  </si>
  <si>
    <t>RMD SINHGAD TECHICAL INSTITUTE CAMPUS,WARJE</t>
  </si>
  <si>
    <t>Qgis,ArcGISPro,Canva,BIM/Revit</t>
  </si>
  <si>
    <t>Pune Municipal Corporation. | Urban Planner | Pune | May 2025 | Jul 2025 | 8.4285714285714 Weeks</t>
  </si>
  <si>
    <t>P24704024</t>
  </si>
  <si>
    <t>NAVYA</t>
  </si>
  <si>
    <t>SREE</t>
  </si>
  <si>
    <t>AKULA</t>
  </si>
  <si>
    <t>Navya Sree Akula</t>
  </si>
  <si>
    <t>p24704024@student.nicmar.ac.in</t>
  </si>
  <si>
    <t>11-Mar-2002</t>
  </si>
  <si>
    <t>VIDYA VANI HIGH SCHOOL</t>
  </si>
  <si>
    <t>BOARD OF SECONDARY EDUCATION TELANGANA STATE, INDIA</t>
  </si>
  <si>
    <t>2019-Apr</t>
  </si>
  <si>
    <t>JAWAHARLAL NEHRU TECHNOLOGICAL UNIVERSITY, HYDERABAD</t>
  </si>
  <si>
    <t>INSTITUTE OF AERONAUTICAL ENGINEERING, DUNDIGAL, HYDERABAD</t>
  </si>
  <si>
    <t>Sketchup ,QGIS,Revit</t>
  </si>
  <si>
    <t>CENTRAL WATER COMMISSION | INTERN | HYDERABAD | Feb 2023 | Mar 2023 | 6.4285714285714 Weeks
NESTUP SPACE PVT LTD | DESIGNER | HYDERABAD | Apr 2024 | Jun 2024 | 12.857142857143 Weeks
National Institute of Urban Management (NIUM)  | INTERN | HYDERABAD | May 2025 | Jul 2025 | 7.7142857142857 Weeks</t>
  </si>
  <si>
    <t>P24704028</t>
  </si>
  <si>
    <t>VARSHA</t>
  </si>
  <si>
    <t>SHETTY</t>
  </si>
  <si>
    <t>Varsha Shetty S</t>
  </si>
  <si>
    <t>varshashetty32@gmail.com</t>
  </si>
  <si>
    <t>p24704028@student.nicmar.ac.in</t>
  </si>
  <si>
    <t>03-Jun-2000</t>
  </si>
  <si>
    <t>Kannada,Hindi,English</t>
  </si>
  <si>
    <t>Painting &amp; sketching,Crochet,Watching TV shows &amp; Movies,Listening Music &amp; Podcast,Baking</t>
  </si>
  <si>
    <t>5945 7243 0676</t>
  </si>
  <si>
    <t>SURESH M</t>
  </si>
  <si>
    <t>LAKSHMI</t>
  </si>
  <si>
    <t>779/780 13th CROSS 23RD MAIN 2ND PHASE JP NAGAR BANAGLORE 560078</t>
  </si>
  <si>
    <t>Bangalore Urban</t>
  </si>
  <si>
    <t>Karnataka</t>
  </si>
  <si>
    <t>BETHANY HIGH SCHOOL</t>
  </si>
  <si>
    <t>INDIAN CERTIFICATE OF SECONDARY EDUCATION</t>
  </si>
  <si>
    <t>NEHRU SMARKA VIDYALAYA</t>
  </si>
  <si>
    <t>VISVESVARAYA TECHNOLOGICAL UNIVERSITY</t>
  </si>
  <si>
    <t>SJB SCHOOL OF ARCHITECTURE AND PLANNING</t>
  </si>
  <si>
    <t>2023-Mar</t>
  </si>
  <si>
    <t>Sketchup,Enscape,Limion,Rhino,Grasshopper,QGIS,ARC GIS,ARC MAP,SPSS,Mendeley</t>
  </si>
  <si>
    <t>STUDIO 69  | INTERN  | JAYNAGAR BANAGLORE | Aug 2022 | Dec 2022 | 16 Weeks
TECH COMM URBAN MANAGEMENT AND CONSULTANCY  | INTERN  | PUNE  | May 2025 | Jul 2025 | 8.7142857142857 Weeks</t>
  </si>
  <si>
    <t>P24704030</t>
  </si>
  <si>
    <t>Sumathi</t>
  </si>
  <si>
    <t>Aishwarya Sumathi</t>
  </si>
  <si>
    <t>28aishwaryas@gmail.com</t>
  </si>
  <si>
    <t>p24704030@student.nicmar.ac.in</t>
  </si>
  <si>
    <t>28-Dec-1999</t>
  </si>
  <si>
    <t>Kannada,English,Hindi</t>
  </si>
  <si>
    <t>Cooking,Music,Watching Shows</t>
  </si>
  <si>
    <t>8063 3372 2013</t>
  </si>
  <si>
    <t>0000000000</t>
  </si>
  <si>
    <t>SUMATHI</t>
  </si>
  <si>
    <t>81, "Sathya's Mansion", 1st A Cross, 2nd B Main, Classic Pleasant Villa Layout, Kembattahalli, JP Nagar 8th Phase, Bangalore - 560083</t>
  </si>
  <si>
    <t>THE OXFORD ENGLISH SCHOOL</t>
  </si>
  <si>
    <t>ICSE BOARD, BANGALORE URBAN</t>
  </si>
  <si>
    <t>BANGALORE INTERNATIONAL ACADEMY</t>
  </si>
  <si>
    <t>CBSE BOARD, BANGALORE URBAN</t>
  </si>
  <si>
    <t>VISHVESVARAYA TECHNOLOGICAL UNIVERSITY</t>
  </si>
  <si>
    <t>RNS SCHOOL OF ARCHITECTURE, BANGALORE URBAN</t>
  </si>
  <si>
    <t>SketchUP,Photoshop,QGIS,Mendeley,VosViewer,InfraNodus,SPSS,ArcMAp</t>
  </si>
  <si>
    <t>Siddhi Architects and Interior Designers  | Architectural Intern | Yelachenahalli, Bangalore  | Aug 2022 | Dec 2022 | 18.285714285714 Weeks
TECHCOMM URBAN MANGEMENT CONSULTANTS &amp; SERVICE PROVIDER	 | URBAN PLANNING INTERN | PUNE | May 2025 | Jul 2026 | 60.714285714286 Weeks</t>
  </si>
  <si>
    <t>MBA-SEM</t>
  </si>
  <si>
    <t>P24706002</t>
  </si>
  <si>
    <t>BHOLE</t>
  </si>
  <si>
    <t>KAUMUDI</t>
  </si>
  <si>
    <t>VIVEK</t>
  </si>
  <si>
    <t>Bhole Kaumudi Vivek</t>
  </si>
  <si>
    <t>p24706002@student.nicmar.ac.in</t>
  </si>
  <si>
    <t>13-Mar-1999</t>
  </si>
  <si>
    <t>2340 9926 4993</t>
  </si>
  <si>
    <t>VIVEK DATTATRAY BHOLE</t>
  </si>
  <si>
    <t>YOGITA VIVEK BHOLE</t>
  </si>
  <si>
    <t>HOUSE NUMBER 886,887, CHAVDAR TALE, MAHAD, RAIGAD</t>
  </si>
  <si>
    <t>MILLENIUM GIRLS HOSTEL, NICMAR UNIVERSITY, BANER, PUNE</t>
  </si>
  <si>
    <t xml:space="preserve"> KONKAN EDUCATION SOCIETY'S PARVATIBAI MAHADEV THERVAL KANYA VIDYALAYA, MAHAD, RAIGAD</t>
  </si>
  <si>
    <t>SECONDARY SCHOOL CERTIFICATE MAHARASHTRA BOARD</t>
  </si>
  <si>
    <t>LAXMANRAO APTE JUNIOR COLLEGE, SHIVAJINAGAR, PUNE</t>
  </si>
  <si>
    <t>HIGHER SECONDARY CERTIFICATE MAHARASHTRA BOARD</t>
  </si>
  <si>
    <t>FERGUSSON COLLEGE, PUNE</t>
  </si>
  <si>
    <t>2021-Jun</t>
  </si>
  <si>
    <t>MIT WORLD PEACE UNIVERSITY, KOTHRUD, PUNE</t>
  </si>
  <si>
    <t xml:space="preserve"> MIT WORLD PEACE UNIVERSITY, KOTHRUD, PUNE</t>
  </si>
  <si>
    <t>2023-Sep</t>
  </si>
  <si>
    <t>MS Office,Primavera</t>
  </si>
  <si>
    <t>Swastik Edustart | GIS Intern | Delhi | May 2025 | Jul 2025 | 8.7142857142857 Weeks
GIS VISION INDIA | GIS Trainee | Assam | Apr 2023 | Jun 2023 | 12.857142857143 Weeks</t>
  </si>
  <si>
    <t>P24706005</t>
  </si>
  <si>
    <t>AJAY</t>
  </si>
  <si>
    <t>KIRAN</t>
  </si>
  <si>
    <t>BORRA</t>
  </si>
  <si>
    <t>Ajay Kiran Borra</t>
  </si>
  <si>
    <t>p24706005@student.nicmar.ac.in</t>
  </si>
  <si>
    <t>30-Apr-2001</t>
  </si>
  <si>
    <t>English</t>
  </si>
  <si>
    <t>5690 6461 9810</t>
  </si>
  <si>
    <t>B APPA RAO</t>
  </si>
  <si>
    <t>EXPIRED</t>
  </si>
  <si>
    <t>B AMMAJAMMA</t>
  </si>
  <si>
    <t>H NO 2-2-80/1;Kotturu Narasingrao Peta; Anakapalli Mandalam; Visakhapatnam</t>
  </si>
  <si>
    <t>Visakhapatnam</t>
  </si>
  <si>
    <t>GOOD SHEPHERD ENGLISH MEDIUM SCHOOL</t>
  </si>
  <si>
    <t>COUNCIL FOR THE INDIAN SCHOOL CERTIFICATE EXAMINATIONS, NEW DELHI</t>
  </si>
  <si>
    <t>SRI CHAITANYA JUNIOR COLLEGE</t>
  </si>
  <si>
    <t>BOARD OF INTERMEDIATE EDUCATION, ANDHRA PRADESH</t>
  </si>
  <si>
    <t>JAWAHARLAL NEHRU TECHNOLOGICAL UNIVERSITY, VIZIANAGARAM</t>
  </si>
  <si>
    <t>BABA INSTITUTE OF TECHNOLOGY &amp; SCIENCES</t>
  </si>
  <si>
    <t>2024-Feb</t>
  </si>
  <si>
    <t>Auto CAD,MS Office,Primavera,C Programming</t>
  </si>
  <si>
    <t>URALUNGAL LABOUR CONTRACT CO-OPERATIVE SOCIETY (ULCCS) LTD | ENERGY MANAGEMENT INTERN | KOZHIKODE,KERALA | May 2025 | Jul 2025 | 8.7142857142857 Weeks</t>
  </si>
  <si>
    <t>Master Class On Python Programming
Manufacturing-CNC-Turning
AutoCAD 2D &amp; 3D</t>
  </si>
  <si>
    <t>P24706012</t>
  </si>
  <si>
    <t>RUCHI</t>
  </si>
  <si>
    <t>PRAVINKUMAR</t>
  </si>
  <si>
    <t>MALPANI</t>
  </si>
  <si>
    <t>Ruchi Pravinkumar Malpani</t>
  </si>
  <si>
    <t>p24706012@student.nicmar.ac.in</t>
  </si>
  <si>
    <t>28-Oct-2000</t>
  </si>
  <si>
    <t>French,Marathi</t>
  </si>
  <si>
    <t>5760 7220 6629</t>
  </si>
  <si>
    <t>PRAVINKUMAR MALPANI</t>
  </si>
  <si>
    <t>ARCHITECT AND INTERIOR DESIGNER</t>
  </si>
  <si>
    <t>SUSHAMA MALPANI</t>
  </si>
  <si>
    <t>Plot No.10 , Omsparshh Momentum Bungalow, Vivekanand Nagar, Behind Madhur Food Plaza, Pipeline Road, Gangapur Road</t>
  </si>
  <si>
    <t>Nashik</t>
  </si>
  <si>
    <t>KILBIL ST.JOSEPH'S HIGH SCHOOL</t>
  </si>
  <si>
    <t>MAHARASHTRA STATE BOARD, NASHIK</t>
  </si>
  <si>
    <t>H.P.T ARTS AND R.Y.K SCIENCE COLLEGE</t>
  </si>
  <si>
    <t>MET'S SCHOOL OF ARCHITECTURE AND INTERIOR DESIGN, NASHIK, MAHARASHTRA</t>
  </si>
  <si>
    <t>AutoCAD,Ms Office, Primavera,other</t>
  </si>
  <si>
    <t>Hundreddesigns | Architectural Intern | Surat | Jun 2022 | Nov 2022 | 23 Weeks
PRASURMA DESIGNS | Junior Architect | NASHIK | Jun 2023 | Jun 2024 | 54.428571428571 Weeks
GRATTITUDE SYNERGY LLP |  SUSTAINABILITY ADVISORY INTERN | PUNE | May 2025 | Jul 2025 | 8.7142857142857 Weeks</t>
  </si>
  <si>
    <t>Linkedin Learning - What is Generative AI ?
Dronalaya - 10 day residential career skills booster program
NPTEL Online Certification - Technologies for Clean and Renewable Energy Production
Energy Audits conducted by Schneider Electric University
NPTEL Online Certification - Design Thinking (IIT Madras)
Council of Architecture (COA) Registration</t>
  </si>
  <si>
    <t>P24706013</t>
  </si>
  <si>
    <t>ARPAN</t>
  </si>
  <si>
    <t>TEWARI</t>
  </si>
  <si>
    <t>Arpan Tewari</t>
  </si>
  <si>
    <t>p24706013@student.nicmar.ac.in</t>
  </si>
  <si>
    <t>24-Jul-1995</t>
  </si>
  <si>
    <t>Hindi</t>
  </si>
  <si>
    <t>5036 8087 6833</t>
  </si>
  <si>
    <t>ASHWANI TEWARI</t>
  </si>
  <si>
    <t>RETIRED DEPUTY DIRECTOR DGCA</t>
  </si>
  <si>
    <t>MANISHA TEWARI</t>
  </si>
  <si>
    <t>RETIRED JOINT DIRECTOR LOK SABHA</t>
  </si>
  <si>
    <t>D-21, Shyam Vihar Phase 1, Road Number 5, Street Number 7, Najafgarh, NCT Delhi</t>
  </si>
  <si>
    <t>SHANTI GYAN NIKETAN SENIOR SECONDARY PUBLIC SCHOOL</t>
  </si>
  <si>
    <t>CENTRAL BOARD OF SECONDARY EDUCATION (CBSE), DELHI</t>
  </si>
  <si>
    <t>2014-May</t>
  </si>
  <si>
    <t>LOVELY PROFESSIONAL UNIVERSITY, PUNJAB</t>
  </si>
  <si>
    <t>LOVELY SCHOOL OF ARCHITECTURE AND DESIGN, LOVELY PROFESSIONAL UNIVERSITY, PUNJAB</t>
  </si>
  <si>
    <t>AutoCADMS Office,Primavera,other</t>
  </si>
  <si>
    <t xml:space="preserve"> Chapman Taylor India LLP | Architect and BIM Coordinator | Safdarjung, New Delhi | Aug 2023 | Mar 2024 | 0Y 7M | 7.92
Tekton Studio | Senior Architect | Daryaganj, New Delhi | Oct 2020 | Dec 2022 | 2Y 1M | 3
Creative Group LLP | BIM Architect | Description: Roles &amp; Responsibilities: Projects: Gwalior Airport, Faridabad Railway Station, Howrah Railway Station Redevelopment, Rajkot Airport and NIT Patna Prepared architectural and working drawings, coordinated building services, and managed site an | Dec 2022 | Aug 2023 | 0Y 7M | 4.44</t>
  </si>
  <si>
    <t>3 Years 4 Months</t>
  </si>
  <si>
    <t>Renu Khanna and Associates |  Architecture Internship | Panchkula, Chandigarh | Jan 2019 | May 2019 | 17.714285714286 Weeks
Ecoboard Industries Limited | Summer Intern | Erandwane, Pune, Maharashtra | May 2025 | Jul 2025 | 8 Weeks</t>
  </si>
  <si>
    <t>Business Analyst
Technologies for Clean and Renewable Energy Production
IIT Madras - Design Thinking
Craste Internship Certification</t>
  </si>
  <si>
    <t>P24706014</t>
  </si>
  <si>
    <t>GIRISH</t>
  </si>
  <si>
    <t>UKIDAVE</t>
  </si>
  <si>
    <t>Janhavi Girish Ukidave</t>
  </si>
  <si>
    <t>p24706014@student.nicmar.ac.in</t>
  </si>
  <si>
    <t>23-Feb-2000</t>
  </si>
  <si>
    <t>Hindi,Marathi</t>
  </si>
  <si>
    <t>2080 1494 8980</t>
  </si>
  <si>
    <t>UMA</t>
  </si>
  <si>
    <t>Flat No 4, Bldg No 1, Tapovan CHS, Tapodham Rd,Warje,Pune</t>
  </si>
  <si>
    <t>BHARATIYA VIDYA BHAVAN PARANJAPE VIDYA MANDIR</t>
  </si>
  <si>
    <t>THE MAHARASHTRA STATE BOARD OF SECONDARY &amp; HIGHER SECONDARY EDUCATION</t>
  </si>
  <si>
    <t>MES ABASAHEB GARWARE COLLEGE, PUNE</t>
  </si>
  <si>
    <t>DR .B . N. COLLEGE OF ARCHITECTURE, PUNE</t>
  </si>
  <si>
    <t>Studio G+A |  Junior Architect | Pune | Jul 2023 | May 2024 | 0Y 10M | 2.05</t>
  </si>
  <si>
    <t>0 Years 10 Months</t>
  </si>
  <si>
    <t>Footprints E.A.R.T.H | Architectural Intern | Ahmedabad,Gujrat | May 2022 | Nov 2022 | 26.571428571429 Weeks
SHASHWAT Green Building Consultants | Green building Intern | Pune | May 2025 | Jul 2025 | 8.7142857142857 Weeks</t>
  </si>
  <si>
    <t>PGD-QSCM</t>
  </si>
  <si>
    <t>2025-2026</t>
  </si>
  <si>
    <t>P25600022</t>
  </si>
  <si>
    <t>GAURAV</t>
  </si>
  <si>
    <t>SHARMA</t>
  </si>
  <si>
    <t>Gaurav Sharma</t>
  </si>
  <si>
    <t>p25600022@student.nicmar.ac.in</t>
  </si>
  <si>
    <t>10-Dec-1995</t>
  </si>
  <si>
    <t>4282 7251 5035</t>
  </si>
  <si>
    <t xml:space="preserve">SUDHIR SHARMA </t>
  </si>
  <si>
    <t xml:space="preserve">DOCTOR </t>
  </si>
  <si>
    <t>SUSHMA SHARMA</t>
  </si>
  <si>
    <t xml:space="preserve">TEACHER </t>
  </si>
  <si>
    <t>Rajmahal Colony Kawardha Ward No 09</t>
  </si>
  <si>
    <t>Kabirdham</t>
  </si>
  <si>
    <t>Chhattisgarh</t>
  </si>
  <si>
    <t xml:space="preserve">THE HOLY KINGDOM </t>
  </si>
  <si>
    <t>CHHATTISGARH</t>
  </si>
  <si>
    <t>2010-Jun</t>
  </si>
  <si>
    <t>THE HOLY KINGDOM</t>
  </si>
  <si>
    <t>2013-Mar</t>
  </si>
  <si>
    <t>CHHATTISGARH SWAMI VIVEKANAND TECHNICAL UNIVERSITY</t>
  </si>
  <si>
    <t>RUNGTA ENGINEERING COLLEGE</t>
  </si>
  <si>
    <t>2013-Aug</t>
  </si>
  <si>
    <t>AutoCAD,Ms Office</t>
  </si>
  <si>
    <t>P25600086</t>
  </si>
  <si>
    <t>HARAN</t>
  </si>
  <si>
    <t>SURYA</t>
  </si>
  <si>
    <t>Haran Surya S</t>
  </si>
  <si>
    <t>P25600086@student.nicmar.ac.in</t>
  </si>
  <si>
    <t>09-May-1999</t>
  </si>
  <si>
    <t>Tamil,MALAYALAM</t>
  </si>
  <si>
    <t>5894 5536 3088</t>
  </si>
  <si>
    <t>SHAJIMON B</t>
  </si>
  <si>
    <t>PRIVATE EMPLOYEE</t>
  </si>
  <si>
    <t>SUSAN</t>
  </si>
  <si>
    <t>NURSING ASSISTANT</t>
  </si>
  <si>
    <t>HARANS,MANNANCHERRY, PO ALAPPUZHA</t>
  </si>
  <si>
    <t>Alappuzha</t>
  </si>
  <si>
    <t>ST.JOSEPH' HIGHER SECONDARY SCHOOL PULINKUNNU</t>
  </si>
  <si>
    <t>BOARD OF PUBLIC EXAMINATIONS,KERALA</t>
  </si>
  <si>
    <t>LAJANATHUL MUHAMMADIYA HIGHER SECONDARY SCHOOL ALAPPUZHA</t>
  </si>
  <si>
    <t xml:space="preserve">BOARD OF PUBLIC EXAMINATIONS,KERALA </t>
  </si>
  <si>
    <t xml:space="preserve"> COCHIN UNIVERSITY OF SCIENCE AND TECHNOLOGY</t>
  </si>
  <si>
    <t>COCHIN UNIVERSITY COLLEGE OF ENGINEERING KUTTANADU,ALAPPUZHA</t>
  </si>
  <si>
    <t>AutoCAD,MS Office,MS Project,Advanced Excel,Calquan</t>
  </si>
  <si>
    <t xml:space="preserve">	IREL(INDIA)LIMITED | Engineer Intern | KOLLAM,KERALA | Sep 2021 | Sep 2021 | 2.2857142857143 Weeks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</si>
</sst>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6a186e8559d6d.png" TargetMode="External"/><Relationship Id="rId_hyperlink_2" Type="http://schemas.openxmlformats.org/officeDocument/2006/relationships/hyperlink" Target="https://nconnect.nicmar.ac.in/storage/profile/6a196fd27d491.png" TargetMode="External"/><Relationship Id="rId_hyperlink_3" Type="http://schemas.openxmlformats.org/officeDocument/2006/relationships/hyperlink" Target="https://nconnect.nicmar.ac.in/storage/profile/6a1ad19432c21.png" TargetMode="External"/><Relationship Id="rId_hyperlink_4" Type="http://schemas.openxmlformats.org/officeDocument/2006/relationships/hyperlink" Target="https://nconnect.nicmar.ac.in/storage/profile/6a1d16cec8cd8.png" TargetMode="External"/><Relationship Id="rId_hyperlink_5" Type="http://schemas.openxmlformats.org/officeDocument/2006/relationships/hyperlink" Target="https://nconnect.nicmar.ac.in/storage/profile/6a1d1c679672f.png" TargetMode="External"/><Relationship Id="rId_hyperlink_6" Type="http://schemas.openxmlformats.org/officeDocument/2006/relationships/hyperlink" Target="https://nconnect.nicmar.ac.in/storage/profile/6a1b1b9e21425.png" TargetMode="External"/><Relationship Id="rId_hyperlink_7" Type="http://schemas.openxmlformats.org/officeDocument/2006/relationships/hyperlink" Target="https://nconnect.nicmar.ac.in/storage/profile/6a1bc2191055c.png" TargetMode="External"/><Relationship Id="rId_hyperlink_8" Type="http://schemas.openxmlformats.org/officeDocument/2006/relationships/hyperlink" Target="https://nconnect.nicmar.ac.in/storage/profile/6a1bc683727f9.png" TargetMode="External"/><Relationship Id="rId_hyperlink_9" Type="http://schemas.openxmlformats.org/officeDocument/2006/relationships/hyperlink" Target="https://nconnect.nicmar.ac.in/storage/profile/6a1c1d386b69b.png" TargetMode="External"/><Relationship Id="rId_hyperlink_10" Type="http://schemas.openxmlformats.org/officeDocument/2006/relationships/hyperlink" Target="https://nconnect.nicmar.ac.in/storage/profile/6a1c40dde72e1.png" TargetMode="External"/><Relationship Id="rId_hyperlink_11" Type="http://schemas.openxmlformats.org/officeDocument/2006/relationships/hyperlink" Target="https://nconnect.nicmar.ac.in/storage/profile/6a1c46dc90bab.png" TargetMode="External"/><Relationship Id="rId_hyperlink_12" Type="http://schemas.openxmlformats.org/officeDocument/2006/relationships/hyperlink" Target="https://nconnect.nicmar.ac.in/storage/profile/6a1c4c4fce923.png" TargetMode="External"/><Relationship Id="rId_hyperlink_13" Type="http://schemas.openxmlformats.org/officeDocument/2006/relationships/hyperlink" Target="https://nconnect.nicmar.ac.in/storage/profile/6a1c4ef70c260.png" TargetMode="External"/><Relationship Id="rId_hyperlink_14" Type="http://schemas.openxmlformats.org/officeDocument/2006/relationships/hyperlink" Target="https://nconnect.nicmar.ac.in/storage/profile/6a1eab79188f8.png" TargetMode="External"/><Relationship Id="rId_hyperlink_15" Type="http://schemas.openxmlformats.org/officeDocument/2006/relationships/hyperlink" Target="https://nconnect.nicmar.ac.in/storage/profile/6a1eba10eb6f1.png" TargetMode="External"/><Relationship Id="rId_hyperlink_16" Type="http://schemas.openxmlformats.org/officeDocument/2006/relationships/hyperlink" Target="https://nconnect.nicmar.ac.in/storage/profile/6a1fa4f8604ae.png" TargetMode="External"/><Relationship Id="rId_hyperlink_17" Type="http://schemas.openxmlformats.org/officeDocument/2006/relationships/hyperlink" Target="https://nconnect.nicmar.ac.in/storage/profile/6a1fadfe61e9d.png" TargetMode="External"/><Relationship Id="rId_hyperlink_18" Type="http://schemas.openxmlformats.org/officeDocument/2006/relationships/hyperlink" Target="https://nconnect.nicmar.ac.in/storage/profile/6a1fc411369af.png" TargetMode="External"/><Relationship Id="rId_hyperlink_19" Type="http://schemas.openxmlformats.org/officeDocument/2006/relationships/hyperlink" Target="https://nconnect.nicmar.ac.in/storage/profile/6a1ff84bd9c64.png" TargetMode="External"/><Relationship Id="rId_hyperlink_20" Type="http://schemas.openxmlformats.org/officeDocument/2006/relationships/hyperlink" Target="https://nconnect.nicmar.ac.in/storage/profile/6a20f9c0b49b0.png" TargetMode="External"/><Relationship Id="rId_hyperlink_21" Type="http://schemas.openxmlformats.org/officeDocument/2006/relationships/hyperlink" Target="https://nconnect.nicmar.ac.in/storage/profile/6a2103f0b6786.png" TargetMode="External"/><Relationship Id="rId_hyperlink_22" Type="http://schemas.openxmlformats.org/officeDocument/2006/relationships/hyperlink" Target="https://nconnect.nicmar.ac.in/storage/profile/6a210ba0cac18.png" TargetMode="External"/><Relationship Id="rId_hyperlink_23" Type="http://schemas.openxmlformats.org/officeDocument/2006/relationships/hyperlink" Target="https://nconnect.nicmar.ac.in/storage/profile/6a21173ac4788.png" TargetMode="External"/><Relationship Id="rId_hyperlink_24" Type="http://schemas.openxmlformats.org/officeDocument/2006/relationships/hyperlink" Target="https://nconnect.nicmar.ac.in/storage/profile/6a211eb83dc01.png" TargetMode="External"/><Relationship Id="rId_hyperlink_25" Type="http://schemas.openxmlformats.org/officeDocument/2006/relationships/hyperlink" Target="https://nconnect.nicmar.ac.in/storage/profile/6a21248d96303.png" TargetMode="External"/><Relationship Id="rId_hyperlink_26" Type="http://schemas.openxmlformats.org/officeDocument/2006/relationships/hyperlink" Target="https://nconnect.nicmar.ac.in/storage/profile/6a213e6b214b4.png" TargetMode="External"/><Relationship Id="rId_hyperlink_27" Type="http://schemas.openxmlformats.org/officeDocument/2006/relationships/hyperlink" Target="https://nconnect.nicmar.ac.in/storage/profile/6a2144da8acc0.png" TargetMode="External"/><Relationship Id="rId_hyperlink_28" Type="http://schemas.openxmlformats.org/officeDocument/2006/relationships/hyperlink" Target="https://nconnect.nicmar.ac.in/storage/profile/6a215333ef911.png" TargetMode="External"/><Relationship Id="rId_hyperlink_29" Type="http://schemas.openxmlformats.org/officeDocument/2006/relationships/hyperlink" Target="https://nconnect.nicmar.ac.in/storage/profile/6a215af3bfa89.png" TargetMode="External"/><Relationship Id="rId_hyperlink_30" Type="http://schemas.openxmlformats.org/officeDocument/2006/relationships/hyperlink" Target="https://nconnect.nicmar.ac.in/storage/profile/6a2151e4b96fb.png" TargetMode="External"/><Relationship Id="rId_hyperlink_31" Type="http://schemas.openxmlformats.org/officeDocument/2006/relationships/hyperlink" Target="https://nconnect.nicmar.ac.in/storage/profile/6a213db498d95.png" TargetMode="External"/><Relationship Id="rId_hyperlink_32" Type="http://schemas.openxmlformats.org/officeDocument/2006/relationships/hyperlink" Target="https://nconnect.nicmar.ac.in/storage/profile/6a2122372a8fe.png" TargetMode="External"/><Relationship Id="rId_hyperlink_33" Type="http://schemas.openxmlformats.org/officeDocument/2006/relationships/hyperlink" Target="https://nconnect.nicmar.ac.in/storage/profile/6a2117038be45.png" TargetMode="External"/><Relationship Id="rId_hyperlink_34" Type="http://schemas.openxmlformats.org/officeDocument/2006/relationships/hyperlink" Target="https://nconnect.nicmar.ac.in/storage/profile/6a210dbd65393.png" TargetMode="External"/><Relationship Id="rId_hyperlink_35" Type="http://schemas.openxmlformats.org/officeDocument/2006/relationships/hyperlink" Target="https://nconnect.nicmar.ac.in/storage/profile/6a20fb7964b78.png" TargetMode="External"/><Relationship Id="rId_hyperlink_36" Type="http://schemas.openxmlformats.org/officeDocument/2006/relationships/hyperlink" Target="https://nconnect.nicmar.ac.in/storage/profile/6a2011a6456bc.png" TargetMode="External"/><Relationship Id="rId_hyperlink_37" Type="http://schemas.openxmlformats.org/officeDocument/2006/relationships/hyperlink" Target="https://nconnect.nicmar.ac.in/storage/profile/6a20041f0beae.png" TargetMode="External"/><Relationship Id="rId_hyperlink_38" Type="http://schemas.openxmlformats.org/officeDocument/2006/relationships/hyperlink" Target="https://nconnect.nicmar.ac.in/storage/profile/6a26636e35111.png" TargetMode="External"/><Relationship Id="rId_hyperlink_39" Type="http://schemas.openxmlformats.org/officeDocument/2006/relationships/hyperlink" Target="https://nconnect.nicmar.ac.in/storage/profile/6a266895a2273.png" TargetMode="External"/><Relationship Id="rId_hyperlink_40" Type="http://schemas.openxmlformats.org/officeDocument/2006/relationships/hyperlink" Target="https://nconnect.nicmar.ac.in/storage/profile/6a2678a2bf61d.png" TargetMode="External"/><Relationship Id="rId_hyperlink_41" Type="http://schemas.openxmlformats.org/officeDocument/2006/relationships/hyperlink" Target="https://nconnect.nicmar.ac.in/storage/profile/6a2685caa33b5.png" TargetMode="External"/><Relationship Id="rId_hyperlink_42" Type="http://schemas.openxmlformats.org/officeDocument/2006/relationships/hyperlink" Target="https://nconnect.nicmar.ac.in/storage/profile/6a267e16ddcdb.png" TargetMode="External"/><Relationship Id="rId_hyperlink_43" Type="http://schemas.openxmlformats.org/officeDocument/2006/relationships/hyperlink" Target="https://nconnect.nicmar.ac.in/storage/profile/6a265cafc1c98.png" TargetMode="External"/><Relationship Id="rId_hyperlink_44" Type="http://schemas.openxmlformats.org/officeDocument/2006/relationships/hyperlink" Target="https://nconnect.nicmar.ac.in/storage/profile/6a26521b8c899.png" TargetMode="External"/><Relationship Id="rId_hyperlink_45" Type="http://schemas.openxmlformats.org/officeDocument/2006/relationships/hyperlink" Target="https://nconnect.nicmar.ac.in/storage/profile/6a228f22b5594.png" TargetMode="External"/><Relationship Id="rId_hyperlink_46" Type="http://schemas.openxmlformats.org/officeDocument/2006/relationships/hyperlink" Target="https://nconnect.nicmar.ac.in/storage/profile/6a229f37c4f6e.png" TargetMode="External"/><Relationship Id="rId_hyperlink_47" Type="http://schemas.openxmlformats.org/officeDocument/2006/relationships/hyperlink" Target="https://nconnect.nicmar.ac.in/storage/profile/6a22a37637792.png" TargetMode="External"/><Relationship Id="rId_hyperlink_48" Type="http://schemas.openxmlformats.org/officeDocument/2006/relationships/hyperlink" Target="https://nconnect.nicmar.ac.in/storage/profile/6a22aa8c81c79.png" TargetMode="External"/><Relationship Id="rId_hyperlink_49" Type="http://schemas.openxmlformats.org/officeDocument/2006/relationships/hyperlink" Target="https://nconnect.nicmar.ac.in/storage/profile/6a22b01e23288.png" TargetMode="External"/><Relationship Id="rId_hyperlink_50" Type="http://schemas.openxmlformats.org/officeDocument/2006/relationships/hyperlink" Target="https://nconnect.nicmar.ac.in/storage/profile/6a263d01e588c.png" TargetMode="External"/><Relationship Id="rId_hyperlink_51" Type="http://schemas.openxmlformats.org/officeDocument/2006/relationships/hyperlink" Target="https://nconnect.nicmar.ac.in/storage/profile/6a2643dfcb805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pane ySplit="1" topLeftCell="A2" activePane="bottomLeft" state="frozen"/>
      <selection pane="bottomLeft" activeCell="BR2" sqref="BR2:BR53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139" bestFit="true" customWidth="true" style="0"/>
    <col min="7" max="7" width="30.564" bestFit="true" customWidth="true" style="0"/>
    <col min="8" max="8" width="36.4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37.705" bestFit="true" customWidth="true" style="0"/>
    <col min="15" max="15" width="104.832" bestFit="true" customWidth="true" style="0"/>
    <col min="16" max="16" width="17.71" bestFit="true" customWidth="true" style="0"/>
    <col min="17" max="17" width="20.281" bestFit="true" customWidth="true" style="0"/>
    <col min="18" max="18" width="30.564" bestFit="true" customWidth="true" style="0"/>
    <col min="19" max="19" width="20.281" bestFit="true" customWidth="true" style="0"/>
    <col min="20" max="20" width="37.705" bestFit="true" customWidth="true" style="0"/>
    <col min="21" max="21" width="25.851" bestFit="true" customWidth="true" style="0"/>
    <col min="22" max="22" width="20.281" bestFit="true" customWidth="true" style="0"/>
    <col min="23" max="23" width="38.848" bestFit="true" customWidth="true" style="0"/>
    <col min="24" max="24" width="157.961" bestFit="true" customWidth="true" style="0"/>
    <col min="25" max="25" width="19.995" bestFit="true" customWidth="true" style="0"/>
    <col min="26" max="26" width="17.567" bestFit="true" customWidth="true" style="0"/>
    <col min="27" max="27" width="157.961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101.404" bestFit="true" customWidth="true" style="0"/>
    <col min="33" max="33" width="104.832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113.115" bestFit="true" customWidth="true" style="0"/>
    <col min="39" max="39" width="104.832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45.846" bestFit="true" customWidth="true" style="0"/>
    <col min="45" max="45" width="75.41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117.828" bestFit="true" customWidth="true" style="0"/>
    <col min="51" max="51" width="103.689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49.417" bestFit="true" customWidth="true" style="0"/>
    <col min="57" max="57" width="50.559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249.939" bestFit="true" customWidth="true" style="0"/>
    <col min="63" max="63" width="389.191" bestFit="true" customWidth="true" style="0"/>
    <col min="64" max="64" width="24.28" bestFit="true" customWidth="true" style="0"/>
    <col min="65" max="65" width="262.936" bestFit="true" customWidth="true" style="0"/>
    <col min="66" max="66" width="19.138" bestFit="true" customWidth="true" style="0"/>
    <col min="67" max="67" width="165.103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78</v>
      </c>
      <c r="J2" s="1">
        <v>7397934069</v>
      </c>
      <c r="K2" s="1" t="s">
        <v>79</v>
      </c>
      <c r="L2" s="1" t="s">
        <v>80</v>
      </c>
      <c r="M2" s="1" t="s">
        <v>81</v>
      </c>
      <c r="N2" s="1" t="s">
        <v>82</v>
      </c>
      <c r="O2" s="1" t="s">
        <v>83</v>
      </c>
      <c r="P2" s="1" t="s">
        <v>84</v>
      </c>
      <c r="Q2" s="1" t="s">
        <v>85</v>
      </c>
      <c r="R2" s="1" t="s">
        <v>86</v>
      </c>
      <c r="S2" s="1">
        <v>9422230619</v>
      </c>
      <c r="T2" s="1" t="s">
        <v>87</v>
      </c>
      <c r="U2" s="1" t="s">
        <v>88</v>
      </c>
      <c r="V2" s="1">
        <v>9423653241</v>
      </c>
      <c r="W2" s="1" t="s">
        <v>89</v>
      </c>
      <c r="X2" s="1" t="s">
        <v>90</v>
      </c>
      <c r="Y2" s="1" t="s">
        <v>91</v>
      </c>
      <c r="Z2" s="1" t="s">
        <v>92</v>
      </c>
      <c r="AA2" s="1" t="s">
        <v>90</v>
      </c>
      <c r="AB2" s="1" t="s">
        <v>91</v>
      </c>
      <c r="AC2" s="1" t="s">
        <v>92</v>
      </c>
      <c r="AD2" s="1" t="s">
        <v>93</v>
      </c>
      <c r="AE2" s="1" t="s">
        <v>93</v>
      </c>
      <c r="AF2" s="1" t="s">
        <v>94</v>
      </c>
      <c r="AG2" s="1" t="s">
        <v>95</v>
      </c>
      <c r="AH2" s="1" t="s">
        <v>96</v>
      </c>
      <c r="AI2" s="1" t="s">
        <v>97</v>
      </c>
      <c r="AJ2" s="1">
        <v>79.8</v>
      </c>
      <c r="AK2" s="1"/>
      <c r="AL2" s="1"/>
      <c r="AM2" s="1"/>
      <c r="AN2" s="1"/>
      <c r="AO2" s="1"/>
      <c r="AP2" s="1"/>
      <c r="AQ2" s="1"/>
      <c r="AR2" s="1" t="s">
        <v>98</v>
      </c>
      <c r="AS2" s="1" t="s">
        <v>99</v>
      </c>
      <c r="AT2" s="1" t="s">
        <v>100</v>
      </c>
      <c r="AU2" s="1" t="s">
        <v>101</v>
      </c>
      <c r="AV2" s="1">
        <v>60.06</v>
      </c>
      <c r="AW2" s="1"/>
      <c r="AX2" s="1" t="s">
        <v>102</v>
      </c>
      <c r="AY2" s="1" t="s">
        <v>103</v>
      </c>
      <c r="AZ2" s="1" t="s">
        <v>104</v>
      </c>
      <c r="BA2" s="1" t="s">
        <v>105</v>
      </c>
      <c r="BB2" s="1">
        <v>82.27</v>
      </c>
      <c r="BC2" s="1"/>
      <c r="BD2" s="1"/>
      <c r="BE2" s="1"/>
      <c r="BF2" s="1"/>
      <c r="BG2" s="1"/>
      <c r="BH2" s="1"/>
      <c r="BI2" s="1"/>
      <c r="BJ2" s="1" t="s">
        <v>106</v>
      </c>
      <c r="BK2" s="1"/>
      <c r="BL2" s="1"/>
      <c r="BM2" s="1" t="s">
        <v>107</v>
      </c>
      <c r="BN2" s="1">
        <v>12</v>
      </c>
      <c r="BO2" s="1" t="s">
        <v>108</v>
      </c>
      <c r="BP2" s="1" t="str">
        <f>HYPERLINK("https://nconnect.nicmar.ac.in/storage/profile/6a186e8559d6d.png","Download")</f>
        <v>0</v>
      </c>
      <c r="BQ2" s="3"/>
      <c r="BR2" s="3"/>
    </row>
    <row r="3" spans="1:70">
      <c r="A3" s="1" t="s">
        <v>70</v>
      </c>
      <c r="B3" s="1" t="s">
        <v>71</v>
      </c>
      <c r="C3" s="1" t="s">
        <v>109</v>
      </c>
      <c r="D3" s="1" t="s">
        <v>110</v>
      </c>
      <c r="E3" s="1" t="s">
        <v>111</v>
      </c>
      <c r="F3" s="1" t="s">
        <v>112</v>
      </c>
      <c r="G3" s="1" t="s">
        <v>113</v>
      </c>
      <c r="H3" s="1" t="s">
        <v>114</v>
      </c>
      <c r="I3" s="1" t="s">
        <v>114</v>
      </c>
      <c r="J3" s="1">
        <v>9656425242</v>
      </c>
      <c r="K3" s="1" t="s">
        <v>79</v>
      </c>
      <c r="L3" s="1" t="s">
        <v>115</v>
      </c>
      <c r="M3" s="1" t="s">
        <v>81</v>
      </c>
      <c r="N3" s="1" t="s">
        <v>116</v>
      </c>
      <c r="O3" s="1" t="s">
        <v>83</v>
      </c>
      <c r="P3" s="1" t="s">
        <v>117</v>
      </c>
      <c r="Q3" s="1" t="s">
        <v>118</v>
      </c>
      <c r="R3" s="1" t="s">
        <v>119</v>
      </c>
      <c r="S3" s="1">
        <v>9495845773</v>
      </c>
      <c r="T3" s="1" t="s">
        <v>120</v>
      </c>
      <c r="U3" s="1" t="s">
        <v>121</v>
      </c>
      <c r="V3" s="1">
        <v>9562891610</v>
      </c>
      <c r="W3" s="1" t="s">
        <v>122</v>
      </c>
      <c r="X3" s="1" t="s">
        <v>123</v>
      </c>
      <c r="Y3" s="1" t="s">
        <v>124</v>
      </c>
      <c r="Z3" s="1" t="s">
        <v>125</v>
      </c>
      <c r="AA3" s="1" t="s">
        <v>123</v>
      </c>
      <c r="AB3" s="1" t="s">
        <v>124</v>
      </c>
      <c r="AC3" s="1" t="s">
        <v>125</v>
      </c>
      <c r="AD3" s="1" t="s">
        <v>93</v>
      </c>
      <c r="AE3" s="1" t="s">
        <v>93</v>
      </c>
      <c r="AF3" s="1" t="s">
        <v>126</v>
      </c>
      <c r="AG3" s="1" t="s">
        <v>127</v>
      </c>
      <c r="AH3" s="1" t="s">
        <v>128</v>
      </c>
      <c r="AI3" s="1" t="s">
        <v>129</v>
      </c>
      <c r="AJ3" s="1">
        <v>93.1</v>
      </c>
      <c r="AK3" s="1">
        <v>9.8</v>
      </c>
      <c r="AL3" s="1" t="s">
        <v>126</v>
      </c>
      <c r="AM3" s="1" t="s">
        <v>127</v>
      </c>
      <c r="AN3" s="1" t="s">
        <v>130</v>
      </c>
      <c r="AO3" s="1" t="s">
        <v>131</v>
      </c>
      <c r="AP3" s="1">
        <v>91</v>
      </c>
      <c r="AQ3" s="1"/>
      <c r="AR3" s="1"/>
      <c r="AS3" s="1"/>
      <c r="AT3" s="1"/>
      <c r="AU3" s="1"/>
      <c r="AV3" s="1"/>
      <c r="AW3" s="1"/>
      <c r="AX3" s="1" t="s">
        <v>132</v>
      </c>
      <c r="AY3" s="1" t="s">
        <v>133</v>
      </c>
      <c r="AZ3" s="1" t="s">
        <v>134</v>
      </c>
      <c r="BA3" s="1" t="s">
        <v>135</v>
      </c>
      <c r="BB3" s="1">
        <v>72.2</v>
      </c>
      <c r="BC3" s="1">
        <v>7.22</v>
      </c>
      <c r="BD3" s="1" t="s">
        <v>132</v>
      </c>
      <c r="BE3" s="1" t="s">
        <v>133</v>
      </c>
      <c r="BF3" s="1" t="s">
        <v>134</v>
      </c>
      <c r="BG3" s="1" t="s">
        <v>135</v>
      </c>
      <c r="BH3" s="1">
        <v>72.2</v>
      </c>
      <c r="BI3" s="1">
        <v>7.22</v>
      </c>
      <c r="BJ3" s="1" t="s">
        <v>136</v>
      </c>
      <c r="BK3" s="1" t="s">
        <v>137</v>
      </c>
      <c r="BL3" s="1" t="s">
        <v>138</v>
      </c>
      <c r="BM3" s="1" t="s">
        <v>139</v>
      </c>
      <c r="BN3" s="1">
        <v>8</v>
      </c>
      <c r="BO3" s="1" t="s">
        <v>140</v>
      </c>
      <c r="BP3" s="1" t="str">
        <f>HYPERLINK("https://nconnect.nicmar.ac.in/storage/profile/6a196fd27d491.png","Download")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141</v>
      </c>
      <c r="D4" s="1" t="s">
        <v>142</v>
      </c>
      <c r="E4" s="1" t="s">
        <v>143</v>
      </c>
      <c r="F4" s="1" t="s">
        <v>144</v>
      </c>
      <c r="G4" s="1" t="s">
        <v>145</v>
      </c>
      <c r="H4" s="1" t="s">
        <v>146</v>
      </c>
      <c r="I4" s="1" t="s">
        <v>147</v>
      </c>
      <c r="J4" s="1">
        <v>9325534311</v>
      </c>
      <c r="K4" s="1" t="s">
        <v>148</v>
      </c>
      <c r="L4" s="1" t="s">
        <v>149</v>
      </c>
      <c r="M4" s="1" t="s">
        <v>150</v>
      </c>
      <c r="N4" s="1" t="s">
        <v>151</v>
      </c>
      <c r="O4" s="1" t="s">
        <v>152</v>
      </c>
      <c r="P4" s="1" t="s">
        <v>117</v>
      </c>
      <c r="Q4" s="1" t="s">
        <v>153</v>
      </c>
      <c r="R4" s="1" t="s">
        <v>144</v>
      </c>
      <c r="S4" s="1">
        <v>9922217792</v>
      </c>
      <c r="T4" s="1" t="s">
        <v>154</v>
      </c>
      <c r="U4" s="1" t="s">
        <v>155</v>
      </c>
      <c r="V4" s="1">
        <v>7499066533</v>
      </c>
      <c r="W4" s="1" t="s">
        <v>156</v>
      </c>
      <c r="X4" s="1" t="s">
        <v>157</v>
      </c>
      <c r="Y4" s="1" t="s">
        <v>158</v>
      </c>
      <c r="Z4" s="1" t="s">
        <v>92</v>
      </c>
      <c r="AA4" s="1" t="s">
        <v>157</v>
      </c>
      <c r="AB4" s="1" t="s">
        <v>158</v>
      </c>
      <c r="AC4" s="1" t="s">
        <v>92</v>
      </c>
      <c r="AD4" s="1" t="s">
        <v>93</v>
      </c>
      <c r="AE4" s="1" t="s">
        <v>93</v>
      </c>
      <c r="AF4" s="1" t="s">
        <v>159</v>
      </c>
      <c r="AG4" s="1" t="s">
        <v>160</v>
      </c>
      <c r="AH4" s="1" t="s">
        <v>161</v>
      </c>
      <c r="AI4" s="1" t="s">
        <v>162</v>
      </c>
      <c r="AJ4" s="1">
        <v>80.4</v>
      </c>
      <c r="AK4" s="1"/>
      <c r="AL4" s="1" t="s">
        <v>163</v>
      </c>
      <c r="AM4" s="1" t="s">
        <v>164</v>
      </c>
      <c r="AN4" s="1" t="s">
        <v>165</v>
      </c>
      <c r="AO4" s="1" t="s">
        <v>166</v>
      </c>
      <c r="AP4" s="1">
        <v>51.54</v>
      </c>
      <c r="AQ4" s="1"/>
      <c r="AR4" s="1" t="s">
        <v>167</v>
      </c>
      <c r="AS4" s="1" t="s">
        <v>168</v>
      </c>
      <c r="AT4" s="1" t="s">
        <v>169</v>
      </c>
      <c r="AU4" s="1" t="s">
        <v>170</v>
      </c>
      <c r="AV4" s="1">
        <v>83.89</v>
      </c>
      <c r="AW4" s="1"/>
      <c r="AX4" s="1" t="s">
        <v>171</v>
      </c>
      <c r="AY4" s="1" t="s">
        <v>172</v>
      </c>
      <c r="AZ4" s="1" t="s">
        <v>173</v>
      </c>
      <c r="BA4" s="1" t="s">
        <v>174</v>
      </c>
      <c r="BB4" s="1">
        <v>79.18</v>
      </c>
      <c r="BC4" s="1">
        <v>9.17</v>
      </c>
      <c r="BD4" s="1"/>
      <c r="BE4" s="1"/>
      <c r="BF4" s="1"/>
      <c r="BG4" s="1"/>
      <c r="BH4" s="1"/>
      <c r="BI4" s="1"/>
      <c r="BJ4" s="1" t="s">
        <v>175</v>
      </c>
      <c r="BK4" s="1"/>
      <c r="BL4" s="1"/>
      <c r="BM4" s="1" t="s">
        <v>176</v>
      </c>
      <c r="BN4" s="1">
        <v>8</v>
      </c>
      <c r="BO4" s="1" t="s">
        <v>177</v>
      </c>
      <c r="BP4" s="1" t="str">
        <f>HYPERLINK("https://nconnect.nicmar.ac.in/storage/profile/6a1ad19432c21.png","Download")</f>
        <v>0</v>
      </c>
      <c r="BQ4" s="3"/>
      <c r="BR4" s="3"/>
    </row>
    <row r="5" spans="1:70">
      <c r="A5" s="1" t="s">
        <v>70</v>
      </c>
      <c r="B5" s="1" t="s">
        <v>71</v>
      </c>
      <c r="C5" s="1" t="s">
        <v>178</v>
      </c>
      <c r="D5" s="1" t="s">
        <v>179</v>
      </c>
      <c r="E5" s="1" t="s">
        <v>180</v>
      </c>
      <c r="F5" s="1" t="s">
        <v>181</v>
      </c>
      <c r="G5" s="1" t="s">
        <v>182</v>
      </c>
      <c r="H5" s="1" t="s">
        <v>183</v>
      </c>
      <c r="I5" s="1" t="s">
        <v>183</v>
      </c>
      <c r="J5" s="1">
        <v>9765175253</v>
      </c>
      <c r="K5" s="1" t="s">
        <v>79</v>
      </c>
      <c r="L5" s="1" t="s">
        <v>184</v>
      </c>
      <c r="M5" s="1" t="s">
        <v>81</v>
      </c>
      <c r="N5" s="1" t="s">
        <v>185</v>
      </c>
      <c r="O5" s="1" t="s">
        <v>186</v>
      </c>
      <c r="P5" s="1" t="s">
        <v>84</v>
      </c>
      <c r="Q5" s="1" t="s">
        <v>187</v>
      </c>
      <c r="R5" s="1" t="s">
        <v>188</v>
      </c>
      <c r="S5" s="1">
        <v>9890083484</v>
      </c>
      <c r="T5" s="1" t="s">
        <v>154</v>
      </c>
      <c r="U5" s="1" t="s">
        <v>189</v>
      </c>
      <c r="V5" s="1">
        <v>9890083484</v>
      </c>
      <c r="W5" s="1" t="s">
        <v>156</v>
      </c>
      <c r="X5" s="1" t="s">
        <v>190</v>
      </c>
      <c r="Y5" s="1" t="s">
        <v>191</v>
      </c>
      <c r="Z5" s="1" t="s">
        <v>92</v>
      </c>
      <c r="AA5" s="1" t="s">
        <v>192</v>
      </c>
      <c r="AB5" s="1" t="s">
        <v>191</v>
      </c>
      <c r="AC5" s="1" t="s">
        <v>92</v>
      </c>
      <c r="AD5" s="1" t="s">
        <v>93</v>
      </c>
      <c r="AE5" s="1" t="s">
        <v>93</v>
      </c>
      <c r="AF5" s="1" t="s">
        <v>193</v>
      </c>
      <c r="AG5" s="1" t="s">
        <v>194</v>
      </c>
      <c r="AH5" s="1" t="s">
        <v>162</v>
      </c>
      <c r="AI5" s="1" t="s">
        <v>195</v>
      </c>
      <c r="AJ5" s="1">
        <v>85.8</v>
      </c>
      <c r="AK5" s="1"/>
      <c r="AL5" s="1" t="s">
        <v>196</v>
      </c>
      <c r="AM5" s="1" t="s">
        <v>197</v>
      </c>
      <c r="AN5" s="1" t="s">
        <v>101</v>
      </c>
      <c r="AO5" s="1" t="s">
        <v>198</v>
      </c>
      <c r="AP5" s="1">
        <v>62.92</v>
      </c>
      <c r="AQ5" s="1"/>
      <c r="AR5" s="1"/>
      <c r="AS5" s="1"/>
      <c r="AT5" s="1"/>
      <c r="AU5" s="1"/>
      <c r="AV5" s="1"/>
      <c r="AW5" s="1"/>
      <c r="AX5" s="1" t="s">
        <v>199</v>
      </c>
      <c r="AY5" s="1" t="s">
        <v>200</v>
      </c>
      <c r="AZ5" s="1" t="s">
        <v>201</v>
      </c>
      <c r="BA5" s="1" t="s">
        <v>202</v>
      </c>
      <c r="BB5" s="1">
        <v>68.8</v>
      </c>
      <c r="BC5" s="1">
        <v>7.63</v>
      </c>
      <c r="BD5" s="1"/>
      <c r="BE5" s="1"/>
      <c r="BF5" s="1"/>
      <c r="BG5" s="1"/>
      <c r="BH5" s="1"/>
      <c r="BI5" s="1"/>
      <c r="BJ5" s="1" t="s">
        <v>203</v>
      </c>
      <c r="BK5" s="1"/>
      <c r="BL5" s="1"/>
      <c r="BM5" s="1" t="s">
        <v>204</v>
      </c>
      <c r="BN5" s="1">
        <v>40</v>
      </c>
      <c r="BO5" s="1" t="s">
        <v>205</v>
      </c>
      <c r="BP5" s="1" t="str">
        <f>HYPERLINK("https://nconnect.nicmar.ac.in/storage/profile/6a1d16cec8cd8.png","Download")</f>
        <v>0</v>
      </c>
      <c r="BQ5" s="3"/>
      <c r="BR5" s="3"/>
    </row>
    <row r="6" spans="1:70">
      <c r="A6" s="1" t="s">
        <v>70</v>
      </c>
      <c r="B6" s="1" t="s">
        <v>71</v>
      </c>
      <c r="C6" s="1" t="s">
        <v>206</v>
      </c>
      <c r="D6" s="1" t="s">
        <v>207</v>
      </c>
      <c r="E6" s="1" t="s">
        <v>208</v>
      </c>
      <c r="F6" s="1" t="s">
        <v>209</v>
      </c>
      <c r="G6" s="1" t="s">
        <v>210</v>
      </c>
      <c r="H6" s="1" t="s">
        <v>211</v>
      </c>
      <c r="I6" s="1" t="s">
        <v>211</v>
      </c>
      <c r="J6" s="1">
        <v>9545075998</v>
      </c>
      <c r="K6" s="1" t="s">
        <v>79</v>
      </c>
      <c r="L6" s="1" t="s">
        <v>212</v>
      </c>
      <c r="M6" s="1" t="s">
        <v>81</v>
      </c>
      <c r="N6" s="1" t="s">
        <v>213</v>
      </c>
      <c r="O6" s="1" t="s">
        <v>186</v>
      </c>
      <c r="P6" s="1" t="s">
        <v>214</v>
      </c>
      <c r="Q6" s="1" t="s">
        <v>215</v>
      </c>
      <c r="R6" s="1" t="s">
        <v>208</v>
      </c>
      <c r="S6" s="1">
        <v>9890983062</v>
      </c>
      <c r="T6" s="1" t="s">
        <v>216</v>
      </c>
      <c r="U6" s="1" t="s">
        <v>217</v>
      </c>
      <c r="V6" s="1">
        <v>8888661835</v>
      </c>
      <c r="W6" s="1" t="s">
        <v>216</v>
      </c>
      <c r="X6" s="1" t="s">
        <v>218</v>
      </c>
      <c r="Y6" s="1" t="s">
        <v>219</v>
      </c>
      <c r="Z6" s="1" t="s">
        <v>92</v>
      </c>
      <c r="AA6" s="1" t="s">
        <v>220</v>
      </c>
      <c r="AB6" s="1" t="s">
        <v>191</v>
      </c>
      <c r="AC6" s="1" t="s">
        <v>92</v>
      </c>
      <c r="AD6" s="1" t="s">
        <v>93</v>
      </c>
      <c r="AE6" s="1" t="s">
        <v>93</v>
      </c>
      <c r="AF6" s="1" t="s">
        <v>221</v>
      </c>
      <c r="AG6" s="1" t="s">
        <v>222</v>
      </c>
      <c r="AH6" s="1" t="s">
        <v>162</v>
      </c>
      <c r="AI6" s="1" t="s">
        <v>165</v>
      </c>
      <c r="AJ6" s="1">
        <v>81.8</v>
      </c>
      <c r="AK6" s="1"/>
      <c r="AL6" s="1"/>
      <c r="AM6" s="1"/>
      <c r="AN6" s="1"/>
      <c r="AO6" s="1"/>
      <c r="AP6" s="1"/>
      <c r="AQ6" s="1"/>
      <c r="AR6" s="1" t="s">
        <v>223</v>
      </c>
      <c r="AS6" s="1" t="s">
        <v>224</v>
      </c>
      <c r="AT6" s="1" t="s">
        <v>225</v>
      </c>
      <c r="AU6" s="1" t="s">
        <v>170</v>
      </c>
      <c r="AV6" s="1">
        <v>86.95</v>
      </c>
      <c r="AW6" s="1"/>
      <c r="AX6" s="1" t="s">
        <v>226</v>
      </c>
      <c r="AY6" s="1" t="s">
        <v>227</v>
      </c>
      <c r="AZ6" s="1" t="s">
        <v>228</v>
      </c>
      <c r="BA6" s="1" t="s">
        <v>229</v>
      </c>
      <c r="BB6" s="1">
        <v>80.66</v>
      </c>
      <c r="BC6" s="1">
        <v>9.36</v>
      </c>
      <c r="BD6" s="1"/>
      <c r="BE6" s="1"/>
      <c r="BF6" s="1"/>
      <c r="BG6" s="1"/>
      <c r="BH6" s="1"/>
      <c r="BI6" s="1"/>
      <c r="BJ6" s="1" t="s">
        <v>230</v>
      </c>
      <c r="BK6" s="1"/>
      <c r="BL6" s="1"/>
      <c r="BM6" s="1" t="s">
        <v>231</v>
      </c>
      <c r="BN6" s="1">
        <v>79</v>
      </c>
      <c r="BO6" s="1" t="s">
        <v>232</v>
      </c>
      <c r="BP6" s="1" t="str">
        <f>HYPERLINK("https://nconnect.nicmar.ac.in/storage/profile/6a1d1c679672f.png","Download")</f>
        <v>0</v>
      </c>
      <c r="BQ6" s="3"/>
      <c r="BR6" s="3"/>
    </row>
    <row r="7" spans="1:70">
      <c r="A7" s="1" t="s">
        <v>70</v>
      </c>
      <c r="B7" s="1" t="s">
        <v>71</v>
      </c>
      <c r="C7" s="1" t="s">
        <v>233</v>
      </c>
      <c r="D7" s="1" t="s">
        <v>234</v>
      </c>
      <c r="E7" s="1" t="s">
        <v>235</v>
      </c>
      <c r="F7" s="1" t="s">
        <v>236</v>
      </c>
      <c r="G7" s="1" t="s">
        <v>237</v>
      </c>
      <c r="H7" s="1" t="s">
        <v>238</v>
      </c>
      <c r="I7" s="1" t="s">
        <v>239</v>
      </c>
      <c r="J7" s="1">
        <v>8390278328</v>
      </c>
      <c r="K7" s="1" t="s">
        <v>79</v>
      </c>
      <c r="L7" s="1" t="s">
        <v>240</v>
      </c>
      <c r="M7" s="1" t="s">
        <v>81</v>
      </c>
      <c r="N7" s="1" t="s">
        <v>241</v>
      </c>
      <c r="O7" s="1" t="s">
        <v>152</v>
      </c>
      <c r="P7" s="1" t="s">
        <v>214</v>
      </c>
      <c r="Q7" s="1" t="s">
        <v>242</v>
      </c>
      <c r="R7" s="1" t="s">
        <v>243</v>
      </c>
      <c r="S7" s="1">
        <v>9604519865</v>
      </c>
      <c r="T7" s="1" t="s">
        <v>154</v>
      </c>
      <c r="U7" s="1" t="s">
        <v>244</v>
      </c>
      <c r="V7" s="1">
        <v>9370154343</v>
      </c>
      <c r="W7" s="1" t="s">
        <v>156</v>
      </c>
      <c r="X7" s="1" t="s">
        <v>245</v>
      </c>
      <c r="Y7" s="1" t="s">
        <v>246</v>
      </c>
      <c r="Z7" s="1" t="s">
        <v>92</v>
      </c>
      <c r="AA7" s="1" t="s">
        <v>245</v>
      </c>
      <c r="AB7" s="1" t="s">
        <v>246</v>
      </c>
      <c r="AC7" s="1" t="s">
        <v>92</v>
      </c>
      <c r="AD7" s="1" t="s">
        <v>93</v>
      </c>
      <c r="AE7" s="1" t="s">
        <v>93</v>
      </c>
      <c r="AF7" s="1" t="s">
        <v>247</v>
      </c>
      <c r="AG7" s="1" t="s">
        <v>248</v>
      </c>
      <c r="AH7" s="1" t="s">
        <v>249</v>
      </c>
      <c r="AI7" s="1" t="s">
        <v>96</v>
      </c>
      <c r="AJ7" s="1">
        <v>76</v>
      </c>
      <c r="AK7" s="1"/>
      <c r="AL7" s="1"/>
      <c r="AM7" s="1"/>
      <c r="AN7" s="1"/>
      <c r="AO7" s="1"/>
      <c r="AP7" s="1"/>
      <c r="AQ7" s="1"/>
      <c r="AR7" s="1" t="s">
        <v>250</v>
      </c>
      <c r="AS7" s="1" t="s">
        <v>251</v>
      </c>
      <c r="AT7" s="1" t="s">
        <v>252</v>
      </c>
      <c r="AU7" s="1" t="s">
        <v>165</v>
      </c>
      <c r="AV7" s="1">
        <v>77.53</v>
      </c>
      <c r="AW7" s="1"/>
      <c r="AX7" s="1" t="s">
        <v>253</v>
      </c>
      <c r="AY7" s="1" t="s">
        <v>254</v>
      </c>
      <c r="AZ7" s="1" t="s">
        <v>225</v>
      </c>
      <c r="BA7" s="1" t="s">
        <v>170</v>
      </c>
      <c r="BB7" s="1">
        <v>71.9</v>
      </c>
      <c r="BC7" s="1"/>
      <c r="BD7" s="1"/>
      <c r="BE7" s="1"/>
      <c r="BF7" s="1"/>
      <c r="BG7" s="1"/>
      <c r="BH7" s="1"/>
      <c r="BI7" s="1"/>
      <c r="BJ7" s="1" t="s">
        <v>255</v>
      </c>
      <c r="BK7" s="1" t="s">
        <v>256</v>
      </c>
      <c r="BL7" s="1" t="s">
        <v>138</v>
      </c>
      <c r="BM7" s="1" t="s">
        <v>257</v>
      </c>
      <c r="BN7" s="1">
        <v>17</v>
      </c>
      <c r="BO7" s="1" t="s">
        <v>258</v>
      </c>
      <c r="BP7" s="1" t="str">
        <f>HYPERLINK("https://nconnect.nicmar.ac.in/storage/profile/6a1b1b9e21425.png","Download")</f>
        <v>0</v>
      </c>
      <c r="BQ7" s="3"/>
      <c r="BR7" s="3"/>
    </row>
    <row r="8" spans="1:70">
      <c r="A8" s="1" t="s">
        <v>70</v>
      </c>
      <c r="B8" s="1" t="s">
        <v>71</v>
      </c>
      <c r="C8" s="1" t="s">
        <v>259</v>
      </c>
      <c r="D8" s="1" t="s">
        <v>260</v>
      </c>
      <c r="E8" s="1" t="s">
        <v>261</v>
      </c>
      <c r="F8" s="1" t="s">
        <v>262</v>
      </c>
      <c r="G8" s="1" t="s">
        <v>263</v>
      </c>
      <c r="H8" s="1" t="s">
        <v>264</v>
      </c>
      <c r="I8" s="1" t="s">
        <v>265</v>
      </c>
      <c r="J8" s="1">
        <v>6304174925</v>
      </c>
      <c r="K8" s="1" t="s">
        <v>79</v>
      </c>
      <c r="L8" s="1" t="s">
        <v>266</v>
      </c>
      <c r="M8" s="1" t="s">
        <v>81</v>
      </c>
      <c r="N8" s="1" t="s">
        <v>267</v>
      </c>
      <c r="O8" s="1" t="s">
        <v>268</v>
      </c>
      <c r="P8" s="1" t="s">
        <v>214</v>
      </c>
      <c r="Q8" s="1" t="s">
        <v>269</v>
      </c>
      <c r="R8" s="1" t="s">
        <v>270</v>
      </c>
      <c r="S8" s="1">
        <v>9949131676</v>
      </c>
      <c r="T8" s="1" t="s">
        <v>271</v>
      </c>
      <c r="U8" s="1" t="s">
        <v>272</v>
      </c>
      <c r="V8" s="1">
        <v>9133954535</v>
      </c>
      <c r="W8" s="1" t="s">
        <v>273</v>
      </c>
      <c r="X8" s="1" t="s">
        <v>274</v>
      </c>
      <c r="Y8" s="1" t="s">
        <v>275</v>
      </c>
      <c r="Z8" s="1" t="s">
        <v>276</v>
      </c>
      <c r="AA8" s="1" t="s">
        <v>274</v>
      </c>
      <c r="AB8" s="1" t="s">
        <v>275</v>
      </c>
      <c r="AC8" s="1" t="s">
        <v>276</v>
      </c>
      <c r="AD8" s="1" t="s">
        <v>93</v>
      </c>
      <c r="AE8" s="1" t="s">
        <v>93</v>
      </c>
      <c r="AF8" s="1" t="s">
        <v>277</v>
      </c>
      <c r="AG8" s="1" t="s">
        <v>278</v>
      </c>
      <c r="AH8" s="1" t="s">
        <v>161</v>
      </c>
      <c r="AI8" s="1" t="s">
        <v>279</v>
      </c>
      <c r="AJ8" s="1">
        <v>93.0</v>
      </c>
      <c r="AK8" s="1">
        <v>9.3</v>
      </c>
      <c r="AL8" s="1" t="s">
        <v>280</v>
      </c>
      <c r="AM8" s="1" t="s">
        <v>278</v>
      </c>
      <c r="AN8" s="1" t="s">
        <v>162</v>
      </c>
      <c r="AO8" s="1" t="s">
        <v>281</v>
      </c>
      <c r="AP8" s="1">
        <v>92.6</v>
      </c>
      <c r="AQ8" s="1"/>
      <c r="AR8" s="1"/>
      <c r="AS8" s="1"/>
      <c r="AT8" s="1"/>
      <c r="AU8" s="1"/>
      <c r="AV8" s="1"/>
      <c r="AW8" s="1"/>
      <c r="AX8" s="1" t="s">
        <v>282</v>
      </c>
      <c r="AY8" s="1" t="s">
        <v>283</v>
      </c>
      <c r="AZ8" s="1" t="s">
        <v>169</v>
      </c>
      <c r="BA8" s="1" t="s">
        <v>284</v>
      </c>
      <c r="BB8" s="1">
        <v>68.0</v>
      </c>
      <c r="BC8" s="1">
        <v>6.8</v>
      </c>
      <c r="BD8" s="1"/>
      <c r="BE8" s="1"/>
      <c r="BF8" s="1"/>
      <c r="BG8" s="1"/>
      <c r="BH8" s="1"/>
      <c r="BI8" s="1"/>
      <c r="BJ8" s="1" t="s">
        <v>285</v>
      </c>
      <c r="BK8" s="1" t="s">
        <v>286</v>
      </c>
      <c r="BL8" s="1" t="s">
        <v>287</v>
      </c>
      <c r="BM8" s="1" t="s">
        <v>288</v>
      </c>
      <c r="BN8" s="1">
        <v>8</v>
      </c>
      <c r="BO8" s="1" t="s">
        <v>289</v>
      </c>
      <c r="BP8" s="1" t="str">
        <f>HYPERLINK("https://nconnect.nicmar.ac.in/storage/profile/6a1bc2191055c.png","Download")</f>
        <v>0</v>
      </c>
      <c r="BQ8" s="3"/>
      <c r="BR8" s="3"/>
    </row>
    <row r="9" spans="1:70">
      <c r="A9" s="1" t="s">
        <v>70</v>
      </c>
      <c r="B9" s="1" t="s">
        <v>71</v>
      </c>
      <c r="C9" s="1" t="s">
        <v>290</v>
      </c>
      <c r="D9" s="1" t="s">
        <v>291</v>
      </c>
      <c r="E9" s="1"/>
      <c r="F9" s="1" t="s">
        <v>292</v>
      </c>
      <c r="G9" s="1" t="s">
        <v>293</v>
      </c>
      <c r="H9" s="1" t="s">
        <v>294</v>
      </c>
      <c r="I9" s="1" t="s">
        <v>295</v>
      </c>
      <c r="J9" s="1">
        <v>7666585576</v>
      </c>
      <c r="K9" s="1" t="s">
        <v>79</v>
      </c>
      <c r="L9" s="1" t="s">
        <v>296</v>
      </c>
      <c r="M9" s="1" t="s">
        <v>81</v>
      </c>
      <c r="N9" s="1" t="s">
        <v>297</v>
      </c>
      <c r="O9" s="1" t="s">
        <v>152</v>
      </c>
      <c r="P9" s="1" t="s">
        <v>214</v>
      </c>
      <c r="Q9" s="1" t="s">
        <v>298</v>
      </c>
      <c r="R9" s="1" t="s">
        <v>299</v>
      </c>
      <c r="S9" s="1">
        <v>8459914145</v>
      </c>
      <c r="T9" s="1" t="s">
        <v>300</v>
      </c>
      <c r="U9" s="1" t="s">
        <v>301</v>
      </c>
      <c r="V9" s="1">
        <v>9422974725</v>
      </c>
      <c r="W9" s="1" t="s">
        <v>302</v>
      </c>
      <c r="X9" s="1" t="s">
        <v>303</v>
      </c>
      <c r="Y9" s="1" t="s">
        <v>304</v>
      </c>
      <c r="Z9" s="1" t="s">
        <v>92</v>
      </c>
      <c r="AA9" s="1" t="s">
        <v>305</v>
      </c>
      <c r="AB9" s="1" t="s">
        <v>191</v>
      </c>
      <c r="AC9" s="1" t="s">
        <v>92</v>
      </c>
      <c r="AD9" s="1" t="s">
        <v>93</v>
      </c>
      <c r="AE9" s="1" t="s">
        <v>93</v>
      </c>
      <c r="AF9" s="1" t="s">
        <v>306</v>
      </c>
      <c r="AG9" s="1" t="s">
        <v>307</v>
      </c>
      <c r="AH9" s="1" t="s">
        <v>162</v>
      </c>
      <c r="AI9" s="1" t="s">
        <v>165</v>
      </c>
      <c r="AJ9" s="1">
        <v>84.8</v>
      </c>
      <c r="AK9" s="1">
        <v>9.2</v>
      </c>
      <c r="AL9" s="1" t="s">
        <v>306</v>
      </c>
      <c r="AM9" s="1" t="s">
        <v>307</v>
      </c>
      <c r="AN9" s="1" t="s">
        <v>101</v>
      </c>
      <c r="AO9" s="1" t="s">
        <v>308</v>
      </c>
      <c r="AP9" s="1">
        <v>71.8</v>
      </c>
      <c r="AQ9" s="1"/>
      <c r="AR9" s="1"/>
      <c r="AS9" s="1"/>
      <c r="AT9" s="1"/>
      <c r="AU9" s="1"/>
      <c r="AV9" s="1"/>
      <c r="AW9" s="1"/>
      <c r="AX9" s="1" t="s">
        <v>199</v>
      </c>
      <c r="AY9" s="1" t="s">
        <v>309</v>
      </c>
      <c r="AZ9" s="1" t="s">
        <v>310</v>
      </c>
      <c r="BA9" s="1" t="s">
        <v>202</v>
      </c>
      <c r="BB9" s="1">
        <v>63.81</v>
      </c>
      <c r="BC9" s="1">
        <v>7.17</v>
      </c>
      <c r="BD9" s="1"/>
      <c r="BE9" s="1"/>
      <c r="BF9" s="1"/>
      <c r="BG9" s="1"/>
      <c r="BH9" s="1"/>
      <c r="BI9" s="1"/>
      <c r="BJ9" s="1" t="s">
        <v>311</v>
      </c>
      <c r="BK9" s="1"/>
      <c r="BL9" s="1"/>
      <c r="BM9" s="1" t="s">
        <v>312</v>
      </c>
      <c r="BN9" s="1">
        <v>33</v>
      </c>
      <c r="BO9" s="1"/>
      <c r="BP9" s="1" t="str">
        <f>HYPERLINK("https://nconnect.nicmar.ac.in/storage/profile/6a1bc683727f9.png","Download")</f>
        <v>0</v>
      </c>
      <c r="BQ9" s="3"/>
      <c r="BR9" s="3"/>
    </row>
    <row r="10" spans="1:70">
      <c r="A10" s="1" t="s">
        <v>70</v>
      </c>
      <c r="B10" s="1" t="s">
        <v>71</v>
      </c>
      <c r="C10" s="1" t="s">
        <v>313</v>
      </c>
      <c r="D10" s="1" t="s">
        <v>314</v>
      </c>
      <c r="E10" s="1" t="s">
        <v>315</v>
      </c>
      <c r="F10" s="1" t="s">
        <v>316</v>
      </c>
      <c r="G10" s="1" t="s">
        <v>317</v>
      </c>
      <c r="H10" s="1" t="s">
        <v>318</v>
      </c>
      <c r="I10" s="1" t="s">
        <v>319</v>
      </c>
      <c r="J10" s="1">
        <v>8830758744</v>
      </c>
      <c r="K10" s="1" t="s">
        <v>79</v>
      </c>
      <c r="L10" s="1" t="s">
        <v>320</v>
      </c>
      <c r="M10" s="1" t="s">
        <v>81</v>
      </c>
      <c r="N10" s="1" t="s">
        <v>321</v>
      </c>
      <c r="O10" s="1" t="s">
        <v>322</v>
      </c>
      <c r="P10" s="1" t="s">
        <v>117</v>
      </c>
      <c r="Q10" s="1" t="s">
        <v>323</v>
      </c>
      <c r="R10" s="1" t="s">
        <v>324</v>
      </c>
      <c r="S10" s="1">
        <v>9579766668</v>
      </c>
      <c r="T10" s="1" t="s">
        <v>325</v>
      </c>
      <c r="U10" s="1" t="s">
        <v>326</v>
      </c>
      <c r="V10" s="1">
        <v>9579766668</v>
      </c>
      <c r="W10" s="1" t="s">
        <v>156</v>
      </c>
      <c r="X10" s="1" t="s">
        <v>327</v>
      </c>
      <c r="Y10" s="1" t="s">
        <v>328</v>
      </c>
      <c r="Z10" s="1" t="s">
        <v>92</v>
      </c>
      <c r="AA10" s="1" t="s">
        <v>327</v>
      </c>
      <c r="AB10" s="1" t="s">
        <v>328</v>
      </c>
      <c r="AC10" s="1" t="s">
        <v>92</v>
      </c>
      <c r="AD10" s="1" t="s">
        <v>93</v>
      </c>
      <c r="AE10" s="1" t="s">
        <v>93</v>
      </c>
      <c r="AF10" s="1" t="s">
        <v>329</v>
      </c>
      <c r="AG10" s="1" t="s">
        <v>330</v>
      </c>
      <c r="AH10" s="1" t="s">
        <v>331</v>
      </c>
      <c r="AI10" s="1" t="s">
        <v>332</v>
      </c>
      <c r="AJ10" s="1">
        <v>69.82</v>
      </c>
      <c r="AK10" s="1"/>
      <c r="AL10" s="1"/>
      <c r="AM10" s="1"/>
      <c r="AN10" s="1"/>
      <c r="AO10" s="1"/>
      <c r="AP10" s="1"/>
      <c r="AQ10" s="1"/>
      <c r="AR10" s="1" t="s">
        <v>98</v>
      </c>
      <c r="AS10" s="1" t="s">
        <v>333</v>
      </c>
      <c r="AT10" s="1" t="s">
        <v>334</v>
      </c>
      <c r="AU10" s="1" t="s">
        <v>161</v>
      </c>
      <c r="AV10" s="1">
        <v>60.68</v>
      </c>
      <c r="AW10" s="1"/>
      <c r="AX10" s="1" t="s">
        <v>335</v>
      </c>
      <c r="AY10" s="1" t="s">
        <v>336</v>
      </c>
      <c r="AZ10" s="1" t="s">
        <v>337</v>
      </c>
      <c r="BA10" s="1" t="s">
        <v>228</v>
      </c>
      <c r="BB10" s="1">
        <v>84.88</v>
      </c>
      <c r="BC10" s="1"/>
      <c r="BD10" s="1"/>
      <c r="BE10" s="1"/>
      <c r="BF10" s="1"/>
      <c r="BG10" s="1"/>
      <c r="BH10" s="1"/>
      <c r="BI10" s="1"/>
      <c r="BJ10" s="1" t="s">
        <v>338</v>
      </c>
      <c r="BK10" s="1" t="s">
        <v>339</v>
      </c>
      <c r="BL10" s="1" t="s">
        <v>340</v>
      </c>
      <c r="BM10" s="1" t="s">
        <v>341</v>
      </c>
      <c r="BN10" s="1">
        <v>8</v>
      </c>
      <c r="BO10" s="1"/>
      <c r="BP10" s="1" t="str">
        <f>HYPERLINK("https://nconnect.nicmar.ac.in/storage/profile/6a1c1d386b69b.png","Download")</f>
        <v>0</v>
      </c>
      <c r="BQ10" s="3"/>
      <c r="BR10" s="3"/>
    </row>
    <row r="11" spans="1:70">
      <c r="A11" s="1" t="s">
        <v>70</v>
      </c>
      <c r="B11" s="1" t="s">
        <v>71</v>
      </c>
      <c r="C11" s="1" t="s">
        <v>342</v>
      </c>
      <c r="D11" s="1" t="s">
        <v>343</v>
      </c>
      <c r="E11" s="1" t="s">
        <v>344</v>
      </c>
      <c r="F11" s="1" t="s">
        <v>345</v>
      </c>
      <c r="G11" s="1" t="s">
        <v>346</v>
      </c>
      <c r="H11" s="1" t="s">
        <v>347</v>
      </c>
      <c r="I11" s="1" t="s">
        <v>348</v>
      </c>
      <c r="J11" s="1">
        <v>9156060835</v>
      </c>
      <c r="K11" s="1" t="s">
        <v>79</v>
      </c>
      <c r="L11" s="1" t="s">
        <v>349</v>
      </c>
      <c r="M11" s="1" t="s">
        <v>81</v>
      </c>
      <c r="N11" s="1" t="s">
        <v>350</v>
      </c>
      <c r="O11" s="1" t="s">
        <v>152</v>
      </c>
      <c r="P11" s="1" t="s">
        <v>351</v>
      </c>
      <c r="Q11" s="1" t="s">
        <v>352</v>
      </c>
      <c r="R11" s="1" t="s">
        <v>344</v>
      </c>
      <c r="S11" s="1">
        <v>9766563605</v>
      </c>
      <c r="T11" s="1" t="s">
        <v>154</v>
      </c>
      <c r="U11" s="1" t="s">
        <v>353</v>
      </c>
      <c r="V11" s="1">
        <v>8308962991</v>
      </c>
      <c r="W11" s="1" t="s">
        <v>156</v>
      </c>
      <c r="X11" s="1" t="s">
        <v>354</v>
      </c>
      <c r="Y11" s="1" t="s">
        <v>158</v>
      </c>
      <c r="Z11" s="1" t="s">
        <v>92</v>
      </c>
      <c r="AA11" s="1" t="s">
        <v>354</v>
      </c>
      <c r="AB11" s="1" t="s">
        <v>158</v>
      </c>
      <c r="AC11" s="1" t="s">
        <v>92</v>
      </c>
      <c r="AD11" s="1" t="s">
        <v>93</v>
      </c>
      <c r="AE11" s="1" t="s">
        <v>93</v>
      </c>
      <c r="AF11" s="1" t="s">
        <v>355</v>
      </c>
      <c r="AG11" s="1" t="s">
        <v>356</v>
      </c>
      <c r="AH11" s="1" t="s">
        <v>165</v>
      </c>
      <c r="AI11" s="1" t="s">
        <v>281</v>
      </c>
      <c r="AJ11" s="1">
        <v>86.0</v>
      </c>
      <c r="AK11" s="1"/>
      <c r="AL11" s="1" t="s">
        <v>357</v>
      </c>
      <c r="AM11" s="1" t="s">
        <v>358</v>
      </c>
      <c r="AN11" s="1" t="s">
        <v>359</v>
      </c>
      <c r="AO11" s="1" t="s">
        <v>360</v>
      </c>
      <c r="AP11" s="1">
        <v>78.77</v>
      </c>
      <c r="AQ11" s="1"/>
      <c r="AR11" s="1"/>
      <c r="AS11" s="1"/>
      <c r="AT11" s="1"/>
      <c r="AU11" s="1"/>
      <c r="AV11" s="1"/>
      <c r="AW11" s="1"/>
      <c r="AX11" s="1" t="s">
        <v>361</v>
      </c>
      <c r="AY11" s="1" t="s">
        <v>362</v>
      </c>
      <c r="AZ11" s="1" t="s">
        <v>363</v>
      </c>
      <c r="BA11" s="1" t="s">
        <v>202</v>
      </c>
      <c r="BB11" s="1">
        <v>63.7</v>
      </c>
      <c r="BC11" s="1">
        <v>7.12</v>
      </c>
      <c r="BD11" s="1"/>
      <c r="BE11" s="1"/>
      <c r="BF11" s="1"/>
      <c r="BG11" s="1"/>
      <c r="BH11" s="1"/>
      <c r="BI11" s="1"/>
      <c r="BJ11" s="1" t="s">
        <v>364</v>
      </c>
      <c r="BK11" s="1"/>
      <c r="BL11" s="1"/>
      <c r="BM11" s="1" t="s">
        <v>365</v>
      </c>
      <c r="BN11" s="1">
        <v>8</v>
      </c>
      <c r="BO11" s="1"/>
      <c r="BP11" s="1" t="str">
        <f>HYPERLINK("https://nconnect.nicmar.ac.in/storage/profile/6a1c40dde72e1.png","Download")</f>
        <v>0</v>
      </c>
      <c r="BQ11" s="3"/>
      <c r="BR11" s="3"/>
    </row>
    <row r="12" spans="1:70">
      <c r="A12" s="1" t="s">
        <v>70</v>
      </c>
      <c r="B12" s="1" t="s">
        <v>71</v>
      </c>
      <c r="C12" s="1" t="s">
        <v>366</v>
      </c>
      <c r="D12" s="1" t="s">
        <v>367</v>
      </c>
      <c r="E12" s="1" t="s">
        <v>368</v>
      </c>
      <c r="F12" s="1" t="s">
        <v>369</v>
      </c>
      <c r="G12" s="1" t="s">
        <v>370</v>
      </c>
      <c r="H12" s="1" t="s">
        <v>371</v>
      </c>
      <c r="I12" s="1" t="s">
        <v>372</v>
      </c>
      <c r="J12" s="1">
        <v>8830517806</v>
      </c>
      <c r="K12" s="1" t="s">
        <v>79</v>
      </c>
      <c r="L12" s="1" t="s">
        <v>373</v>
      </c>
      <c r="M12" s="1" t="s">
        <v>81</v>
      </c>
      <c r="N12" s="1" t="s">
        <v>374</v>
      </c>
      <c r="O12" s="1" t="s">
        <v>375</v>
      </c>
      <c r="P12" s="1" t="s">
        <v>117</v>
      </c>
      <c r="Q12" s="1" t="s">
        <v>376</v>
      </c>
      <c r="R12" s="1" t="s">
        <v>368</v>
      </c>
      <c r="S12" s="1">
        <v>8208685186</v>
      </c>
      <c r="T12" s="1" t="s">
        <v>377</v>
      </c>
      <c r="U12" s="1" t="s">
        <v>217</v>
      </c>
      <c r="V12" s="1">
        <v>9767132068</v>
      </c>
      <c r="W12" s="1" t="s">
        <v>273</v>
      </c>
      <c r="X12" s="1" t="s">
        <v>378</v>
      </c>
      <c r="Y12" s="1" t="s">
        <v>379</v>
      </c>
      <c r="Z12" s="1" t="s">
        <v>92</v>
      </c>
      <c r="AA12" s="1" t="s">
        <v>378</v>
      </c>
      <c r="AB12" s="1" t="s">
        <v>379</v>
      </c>
      <c r="AC12" s="1" t="s">
        <v>92</v>
      </c>
      <c r="AD12" s="1" t="s">
        <v>93</v>
      </c>
      <c r="AE12" s="1" t="s">
        <v>93</v>
      </c>
      <c r="AF12" s="1" t="s">
        <v>380</v>
      </c>
      <c r="AG12" s="1" t="s">
        <v>381</v>
      </c>
      <c r="AH12" s="1" t="s">
        <v>162</v>
      </c>
      <c r="AI12" s="1" t="s">
        <v>165</v>
      </c>
      <c r="AJ12" s="1">
        <v>68.6</v>
      </c>
      <c r="AK12" s="1">
        <v>7.6</v>
      </c>
      <c r="AL12" s="1"/>
      <c r="AM12" s="1"/>
      <c r="AN12" s="1"/>
      <c r="AO12" s="1"/>
      <c r="AP12" s="1"/>
      <c r="AQ12" s="1"/>
      <c r="AR12" s="1" t="s">
        <v>223</v>
      </c>
      <c r="AS12" s="1" t="s">
        <v>382</v>
      </c>
      <c r="AT12" s="1" t="s">
        <v>383</v>
      </c>
      <c r="AU12" s="1" t="s">
        <v>173</v>
      </c>
      <c r="AV12" s="1">
        <v>85.32</v>
      </c>
      <c r="AW12" s="1"/>
      <c r="AX12" s="1" t="s">
        <v>384</v>
      </c>
      <c r="AY12" s="1" t="s">
        <v>385</v>
      </c>
      <c r="AZ12" s="1" t="s">
        <v>173</v>
      </c>
      <c r="BA12" s="1" t="s">
        <v>386</v>
      </c>
      <c r="BB12" s="1">
        <v>78.3</v>
      </c>
      <c r="BC12" s="1">
        <v>8.33</v>
      </c>
      <c r="BD12" s="1"/>
      <c r="BE12" s="1"/>
      <c r="BF12" s="1"/>
      <c r="BG12" s="1"/>
      <c r="BH12" s="1"/>
      <c r="BI12" s="1"/>
      <c r="BJ12" s="1" t="s">
        <v>387</v>
      </c>
      <c r="BK12" s="1"/>
      <c r="BL12" s="1"/>
      <c r="BM12" s="1" t="s">
        <v>388</v>
      </c>
      <c r="BN12" s="1">
        <v>60</v>
      </c>
      <c r="BO12" s="1" t="s">
        <v>389</v>
      </c>
      <c r="BP12" s="1" t="str">
        <f>HYPERLINK("https://nconnect.nicmar.ac.in/storage/profile/6a1c46dc90bab.png","Download")</f>
        <v>0</v>
      </c>
      <c r="BQ12" s="3"/>
      <c r="BR12" s="3"/>
    </row>
    <row r="13" spans="1:70">
      <c r="A13" s="1" t="s">
        <v>70</v>
      </c>
      <c r="B13" s="1" t="s">
        <v>71</v>
      </c>
      <c r="C13" s="1" t="s">
        <v>390</v>
      </c>
      <c r="D13" s="1" t="s">
        <v>391</v>
      </c>
      <c r="E13" s="1" t="s">
        <v>392</v>
      </c>
      <c r="F13" s="1" t="s">
        <v>393</v>
      </c>
      <c r="G13" s="1" t="s">
        <v>394</v>
      </c>
      <c r="H13" s="1" t="s">
        <v>395</v>
      </c>
      <c r="I13" s="1" t="s">
        <v>396</v>
      </c>
      <c r="J13" s="1">
        <v>8237843172</v>
      </c>
      <c r="K13" s="1" t="s">
        <v>79</v>
      </c>
      <c r="L13" s="1" t="s">
        <v>397</v>
      </c>
      <c r="M13" s="1" t="s">
        <v>81</v>
      </c>
      <c r="N13" s="1" t="s">
        <v>398</v>
      </c>
      <c r="O13" s="1" t="s">
        <v>399</v>
      </c>
      <c r="P13" s="1" t="s">
        <v>84</v>
      </c>
      <c r="Q13" s="1" t="s">
        <v>400</v>
      </c>
      <c r="R13" s="1" t="s">
        <v>401</v>
      </c>
      <c r="S13" s="1">
        <v>9822204403</v>
      </c>
      <c r="T13" s="1" t="s">
        <v>402</v>
      </c>
      <c r="U13" s="1" t="s">
        <v>403</v>
      </c>
      <c r="V13" s="1">
        <v>9822429888</v>
      </c>
      <c r="W13" s="1" t="s">
        <v>156</v>
      </c>
      <c r="X13" s="1" t="s">
        <v>404</v>
      </c>
      <c r="Y13" s="1" t="s">
        <v>405</v>
      </c>
      <c r="Z13" s="1" t="s">
        <v>92</v>
      </c>
      <c r="AA13" s="1" t="s">
        <v>404</v>
      </c>
      <c r="AB13" s="1" t="s">
        <v>405</v>
      </c>
      <c r="AC13" s="1" t="s">
        <v>92</v>
      </c>
      <c r="AD13" s="1" t="s">
        <v>93</v>
      </c>
      <c r="AE13" s="1" t="s">
        <v>93</v>
      </c>
      <c r="AF13" s="1" t="s">
        <v>406</v>
      </c>
      <c r="AG13" s="1" t="s">
        <v>407</v>
      </c>
      <c r="AH13" s="1" t="s">
        <v>195</v>
      </c>
      <c r="AI13" s="1" t="s">
        <v>281</v>
      </c>
      <c r="AJ13" s="1">
        <v>74.8</v>
      </c>
      <c r="AK13" s="1"/>
      <c r="AL13" s="1" t="s">
        <v>408</v>
      </c>
      <c r="AM13" s="1" t="s">
        <v>407</v>
      </c>
      <c r="AN13" s="1" t="s">
        <v>409</v>
      </c>
      <c r="AO13" s="1" t="s">
        <v>360</v>
      </c>
      <c r="AP13" s="1">
        <v>71.8</v>
      </c>
      <c r="AQ13" s="1"/>
      <c r="AR13" s="1"/>
      <c r="AS13" s="1"/>
      <c r="AT13" s="1"/>
      <c r="AU13" s="1"/>
      <c r="AV13" s="1"/>
      <c r="AW13" s="1"/>
      <c r="AX13" s="1" t="s">
        <v>410</v>
      </c>
      <c r="AY13" s="1" t="s">
        <v>411</v>
      </c>
      <c r="AZ13" s="1" t="s">
        <v>412</v>
      </c>
      <c r="BA13" s="1" t="s">
        <v>413</v>
      </c>
      <c r="BB13" s="1">
        <v>64.4</v>
      </c>
      <c r="BC13" s="1">
        <v>7.19</v>
      </c>
      <c r="BD13" s="1"/>
      <c r="BE13" s="1"/>
      <c r="BF13" s="1"/>
      <c r="BG13" s="1"/>
      <c r="BH13" s="1"/>
      <c r="BI13" s="1"/>
      <c r="BJ13" s="1" t="s">
        <v>414</v>
      </c>
      <c r="BK13" s="1"/>
      <c r="BL13" s="1"/>
      <c r="BM13" s="1" t="s">
        <v>415</v>
      </c>
      <c r="BN13" s="1">
        <v>24</v>
      </c>
      <c r="BO13" s="1"/>
      <c r="BP13" s="1" t="str">
        <f>HYPERLINK("https://nconnect.nicmar.ac.in/storage/profile/6a1c4c4fce923.png","Download")</f>
        <v>0</v>
      </c>
      <c r="BQ13" s="3"/>
      <c r="BR13" s="3"/>
    </row>
    <row r="14" spans="1:70">
      <c r="A14" s="1" t="s">
        <v>70</v>
      </c>
      <c r="B14" s="1" t="s">
        <v>71</v>
      </c>
      <c r="C14" s="1" t="s">
        <v>416</v>
      </c>
      <c r="D14" s="1" t="s">
        <v>417</v>
      </c>
      <c r="E14" s="1" t="s">
        <v>418</v>
      </c>
      <c r="F14" s="1" t="s">
        <v>419</v>
      </c>
      <c r="G14" s="1" t="s">
        <v>420</v>
      </c>
      <c r="H14" s="1" t="s">
        <v>421</v>
      </c>
      <c r="I14" s="1" t="s">
        <v>422</v>
      </c>
      <c r="J14" s="1">
        <v>9422720171</v>
      </c>
      <c r="K14" s="1" t="s">
        <v>148</v>
      </c>
      <c r="L14" s="1" t="s">
        <v>423</v>
      </c>
      <c r="M14" s="1" t="s">
        <v>81</v>
      </c>
      <c r="N14" s="1" t="s">
        <v>151</v>
      </c>
      <c r="O14" s="1" t="s">
        <v>424</v>
      </c>
      <c r="P14" s="1" t="s">
        <v>117</v>
      </c>
      <c r="Q14" s="1" t="s">
        <v>425</v>
      </c>
      <c r="R14" s="1" t="s">
        <v>426</v>
      </c>
      <c r="S14" s="1">
        <v>9404623871</v>
      </c>
      <c r="T14" s="1" t="s">
        <v>122</v>
      </c>
      <c r="U14" s="1" t="s">
        <v>427</v>
      </c>
      <c r="V14" s="1">
        <v>7972398377</v>
      </c>
      <c r="W14" s="1" t="s">
        <v>273</v>
      </c>
      <c r="X14" s="1" t="s">
        <v>428</v>
      </c>
      <c r="Y14" s="1" t="s">
        <v>429</v>
      </c>
      <c r="Z14" s="1" t="s">
        <v>92</v>
      </c>
      <c r="AA14" s="1" t="s">
        <v>428</v>
      </c>
      <c r="AB14" s="1" t="s">
        <v>429</v>
      </c>
      <c r="AC14" s="1" t="s">
        <v>92</v>
      </c>
      <c r="AD14" s="1" t="s">
        <v>93</v>
      </c>
      <c r="AE14" s="1" t="s">
        <v>93</v>
      </c>
      <c r="AF14" s="1" t="s">
        <v>430</v>
      </c>
      <c r="AG14" s="1" t="s">
        <v>431</v>
      </c>
      <c r="AH14" s="1" t="s">
        <v>162</v>
      </c>
      <c r="AI14" s="1" t="s">
        <v>165</v>
      </c>
      <c r="AJ14" s="1">
        <v>64.4</v>
      </c>
      <c r="AK14" s="1"/>
      <c r="AL14" s="1" t="s">
        <v>432</v>
      </c>
      <c r="AM14" s="1" t="s">
        <v>431</v>
      </c>
      <c r="AN14" s="1" t="s">
        <v>101</v>
      </c>
      <c r="AO14" s="1" t="s">
        <v>433</v>
      </c>
      <c r="AP14" s="1">
        <v>48.62</v>
      </c>
      <c r="AQ14" s="1"/>
      <c r="AR14" s="1" t="s">
        <v>434</v>
      </c>
      <c r="AS14" s="1" t="s">
        <v>435</v>
      </c>
      <c r="AT14" s="1" t="s">
        <v>310</v>
      </c>
      <c r="AU14" s="1" t="s">
        <v>436</v>
      </c>
      <c r="AV14" s="1">
        <v>91.42</v>
      </c>
      <c r="AW14" s="1"/>
      <c r="AX14" s="1" t="s">
        <v>437</v>
      </c>
      <c r="AY14" s="1" t="s">
        <v>438</v>
      </c>
      <c r="AZ14" s="1" t="s">
        <v>436</v>
      </c>
      <c r="BA14" s="1" t="s">
        <v>202</v>
      </c>
      <c r="BB14" s="1">
        <v>72.8</v>
      </c>
      <c r="BC14" s="1">
        <v>8.58</v>
      </c>
      <c r="BD14" s="1"/>
      <c r="BE14" s="1"/>
      <c r="BF14" s="1"/>
      <c r="BG14" s="1"/>
      <c r="BH14" s="1"/>
      <c r="BI14" s="1"/>
      <c r="BJ14" s="1" t="s">
        <v>439</v>
      </c>
      <c r="BK14" s="1"/>
      <c r="BL14" s="1"/>
      <c r="BM14" s="1" t="s">
        <v>440</v>
      </c>
      <c r="BN14" s="1">
        <v>10</v>
      </c>
      <c r="BO14" s="1"/>
      <c r="BP14" s="1" t="str">
        <f>HYPERLINK("https://nconnect.nicmar.ac.in/storage/profile/6a1c4ef70c260.png","Download")</f>
        <v>0</v>
      </c>
      <c r="BQ14" s="3"/>
      <c r="BR14" s="3"/>
    </row>
    <row r="15" spans="1:70">
      <c r="A15" s="1" t="s">
        <v>441</v>
      </c>
      <c r="B15" s="1" t="s">
        <v>71</v>
      </c>
      <c r="C15" s="1" t="s">
        <v>442</v>
      </c>
      <c r="D15" s="1" t="s">
        <v>443</v>
      </c>
      <c r="E15" s="1" t="s">
        <v>444</v>
      </c>
      <c r="F15" s="1" t="s">
        <v>445</v>
      </c>
      <c r="G15" s="1" t="s">
        <v>446</v>
      </c>
      <c r="H15" s="1" t="s">
        <v>447</v>
      </c>
      <c r="I15" s="1" t="s">
        <v>447</v>
      </c>
      <c r="J15" s="1">
        <v>9607410688</v>
      </c>
      <c r="K15" s="1" t="s">
        <v>79</v>
      </c>
      <c r="L15" s="1" t="s">
        <v>448</v>
      </c>
      <c r="M15" s="1" t="s">
        <v>81</v>
      </c>
      <c r="N15" s="1" t="s">
        <v>449</v>
      </c>
      <c r="O15" s="1" t="s">
        <v>152</v>
      </c>
      <c r="P15" s="1" t="s">
        <v>214</v>
      </c>
      <c r="Q15" s="1" t="s">
        <v>450</v>
      </c>
      <c r="R15" s="1" t="s">
        <v>451</v>
      </c>
      <c r="S15" s="1">
        <v>9405867527</v>
      </c>
      <c r="T15" s="1" t="s">
        <v>377</v>
      </c>
      <c r="U15" s="1" t="s">
        <v>452</v>
      </c>
      <c r="V15" s="1">
        <v>7038241116</v>
      </c>
      <c r="W15" s="1" t="s">
        <v>156</v>
      </c>
      <c r="X15" s="1" t="s">
        <v>453</v>
      </c>
      <c r="Y15" s="1" t="s">
        <v>191</v>
      </c>
      <c r="Z15" s="1" t="s">
        <v>92</v>
      </c>
      <c r="AA15" s="1" t="s">
        <v>453</v>
      </c>
      <c r="AB15" s="1" t="s">
        <v>191</v>
      </c>
      <c r="AC15" s="1" t="s">
        <v>92</v>
      </c>
      <c r="AD15" s="1" t="s">
        <v>93</v>
      </c>
      <c r="AE15" s="1" t="s">
        <v>93</v>
      </c>
      <c r="AF15" s="1" t="s">
        <v>454</v>
      </c>
      <c r="AG15" s="1" t="s">
        <v>455</v>
      </c>
      <c r="AH15" s="1" t="s">
        <v>161</v>
      </c>
      <c r="AI15" s="1" t="s">
        <v>456</v>
      </c>
      <c r="AJ15" s="1">
        <v>62.8</v>
      </c>
      <c r="AK15" s="1"/>
      <c r="AL15" s="1" t="s">
        <v>454</v>
      </c>
      <c r="AM15" s="1" t="s">
        <v>455</v>
      </c>
      <c r="AN15" s="1" t="s">
        <v>165</v>
      </c>
      <c r="AO15" s="1" t="s">
        <v>457</v>
      </c>
      <c r="AP15" s="1">
        <v>57.23</v>
      </c>
      <c r="AQ15" s="1"/>
      <c r="AR15" s="1"/>
      <c r="AS15" s="1"/>
      <c r="AT15" s="1"/>
      <c r="AU15" s="1"/>
      <c r="AV15" s="1"/>
      <c r="AW15" s="1"/>
      <c r="AX15" s="1" t="s">
        <v>361</v>
      </c>
      <c r="AY15" s="1" t="s">
        <v>458</v>
      </c>
      <c r="AZ15" s="1" t="s">
        <v>101</v>
      </c>
      <c r="BA15" s="1" t="s">
        <v>174</v>
      </c>
      <c r="BB15" s="1">
        <v>65.8</v>
      </c>
      <c r="BC15" s="1">
        <v>7.33</v>
      </c>
      <c r="BD15" s="1"/>
      <c r="BE15" s="1"/>
      <c r="BF15" s="1"/>
      <c r="BG15" s="1"/>
      <c r="BH15" s="1"/>
      <c r="BI15" s="1"/>
      <c r="BJ15" s="1" t="s">
        <v>459</v>
      </c>
      <c r="BK15" s="1"/>
      <c r="BL15" s="1"/>
      <c r="BM15" s="1" t="s">
        <v>460</v>
      </c>
      <c r="BN15" s="1">
        <v>29</v>
      </c>
      <c r="BO15" s="1" t="s">
        <v>461</v>
      </c>
      <c r="BP15" s="1" t="str">
        <f>HYPERLINK("https://nconnect.nicmar.ac.in/storage/profile/6a1eab79188f8.png","Download")</f>
        <v>0</v>
      </c>
      <c r="BQ15" s="3"/>
      <c r="BR15" s="3"/>
    </row>
    <row r="16" spans="1:70">
      <c r="A16" s="1" t="s">
        <v>441</v>
      </c>
      <c r="B16" s="1" t="s">
        <v>71</v>
      </c>
      <c r="C16" s="1" t="s">
        <v>462</v>
      </c>
      <c r="D16" s="1" t="s">
        <v>463</v>
      </c>
      <c r="E16" s="1" t="s">
        <v>464</v>
      </c>
      <c r="F16" s="1" t="s">
        <v>465</v>
      </c>
      <c r="G16" s="1" t="s">
        <v>466</v>
      </c>
      <c r="H16" s="1" t="s">
        <v>467</v>
      </c>
      <c r="I16" s="1" t="s">
        <v>467</v>
      </c>
      <c r="J16" s="1">
        <v>9284429255</v>
      </c>
      <c r="K16" s="1" t="s">
        <v>148</v>
      </c>
      <c r="L16" s="1" t="s">
        <v>468</v>
      </c>
      <c r="M16" s="1" t="s">
        <v>81</v>
      </c>
      <c r="N16" s="1" t="s">
        <v>469</v>
      </c>
      <c r="O16" s="1" t="s">
        <v>83</v>
      </c>
      <c r="P16" s="1" t="s">
        <v>214</v>
      </c>
      <c r="Q16" s="1" t="s">
        <v>470</v>
      </c>
      <c r="R16" s="1" t="s">
        <v>471</v>
      </c>
      <c r="S16" s="1">
        <v>9552573223</v>
      </c>
      <c r="T16" s="1" t="s">
        <v>472</v>
      </c>
      <c r="U16" s="1" t="s">
        <v>473</v>
      </c>
      <c r="V16" s="1">
        <v>9284980617</v>
      </c>
      <c r="W16" s="1" t="s">
        <v>156</v>
      </c>
      <c r="X16" s="1" t="s">
        <v>474</v>
      </c>
      <c r="Y16" s="1" t="s">
        <v>191</v>
      </c>
      <c r="Z16" s="1" t="s">
        <v>92</v>
      </c>
      <c r="AA16" s="1" t="s">
        <v>474</v>
      </c>
      <c r="AB16" s="1" t="s">
        <v>191</v>
      </c>
      <c r="AC16" s="1" t="s">
        <v>92</v>
      </c>
      <c r="AD16" s="1" t="s">
        <v>93</v>
      </c>
      <c r="AE16" s="1" t="s">
        <v>93</v>
      </c>
      <c r="AF16" s="1" t="s">
        <v>475</v>
      </c>
      <c r="AG16" s="1" t="s">
        <v>476</v>
      </c>
      <c r="AH16" s="1" t="s">
        <v>477</v>
      </c>
      <c r="AI16" s="1" t="s">
        <v>161</v>
      </c>
      <c r="AJ16" s="1">
        <v>89.2</v>
      </c>
      <c r="AK16" s="1">
        <v>9.38</v>
      </c>
      <c r="AL16" s="1" t="s">
        <v>478</v>
      </c>
      <c r="AM16" s="1" t="s">
        <v>476</v>
      </c>
      <c r="AN16" s="1" t="s">
        <v>279</v>
      </c>
      <c r="AO16" s="1" t="s">
        <v>479</v>
      </c>
      <c r="AP16" s="1">
        <v>78.46</v>
      </c>
      <c r="AQ16" s="1">
        <v>8.25</v>
      </c>
      <c r="AR16" s="1"/>
      <c r="AS16" s="1"/>
      <c r="AT16" s="1"/>
      <c r="AU16" s="1"/>
      <c r="AV16" s="1"/>
      <c r="AW16" s="1"/>
      <c r="AX16" s="1" t="s">
        <v>480</v>
      </c>
      <c r="AY16" s="1" t="s">
        <v>361</v>
      </c>
      <c r="AZ16" s="1" t="s">
        <v>225</v>
      </c>
      <c r="BA16" s="1" t="s">
        <v>481</v>
      </c>
      <c r="BB16" s="1">
        <v>80.36</v>
      </c>
      <c r="BC16" s="1">
        <v>8.78</v>
      </c>
      <c r="BD16" s="1"/>
      <c r="BE16" s="1"/>
      <c r="BF16" s="1"/>
      <c r="BG16" s="1"/>
      <c r="BH16" s="1"/>
      <c r="BI16" s="1"/>
      <c r="BJ16" s="1" t="s">
        <v>482</v>
      </c>
      <c r="BK16" s="1" t="s">
        <v>483</v>
      </c>
      <c r="BL16" s="1" t="s">
        <v>484</v>
      </c>
      <c r="BM16" s="1" t="s">
        <v>485</v>
      </c>
      <c r="BN16" s="1">
        <v>58</v>
      </c>
      <c r="BO16" s="1" t="s">
        <v>486</v>
      </c>
      <c r="BP16" s="1" t="str">
        <f>HYPERLINK("https://nconnect.nicmar.ac.in/storage/profile/6a1eba10eb6f1.png","Download")</f>
        <v>0</v>
      </c>
      <c r="BQ16" s="3"/>
      <c r="BR16" s="3"/>
    </row>
    <row r="17" spans="1:70">
      <c r="A17" s="1" t="s">
        <v>441</v>
      </c>
      <c r="B17" s="1" t="s">
        <v>71</v>
      </c>
      <c r="C17" s="1" t="s">
        <v>487</v>
      </c>
      <c r="D17" s="1" t="s">
        <v>488</v>
      </c>
      <c r="E17" s="1"/>
      <c r="F17" s="1" t="s">
        <v>489</v>
      </c>
      <c r="G17" s="1" t="s">
        <v>490</v>
      </c>
      <c r="H17" s="1" t="s">
        <v>491</v>
      </c>
      <c r="I17" s="1" t="s">
        <v>491</v>
      </c>
      <c r="J17" s="1">
        <v>9689474909</v>
      </c>
      <c r="K17" s="1" t="s">
        <v>79</v>
      </c>
      <c r="L17" s="1" t="s">
        <v>492</v>
      </c>
      <c r="M17" s="1" t="s">
        <v>81</v>
      </c>
      <c r="N17" s="1" t="s">
        <v>493</v>
      </c>
      <c r="O17" s="1" t="s">
        <v>83</v>
      </c>
      <c r="P17" s="1" t="s">
        <v>214</v>
      </c>
      <c r="Q17" s="1" t="s">
        <v>494</v>
      </c>
      <c r="R17" s="1" t="s">
        <v>495</v>
      </c>
      <c r="S17" s="1">
        <v>8796137585</v>
      </c>
      <c r="T17" s="1" t="s">
        <v>496</v>
      </c>
      <c r="U17" s="1" t="s">
        <v>497</v>
      </c>
      <c r="V17" s="1">
        <v>7350585979</v>
      </c>
      <c r="W17" s="1" t="s">
        <v>156</v>
      </c>
      <c r="X17" s="1" t="s">
        <v>498</v>
      </c>
      <c r="Y17" s="1" t="s">
        <v>499</v>
      </c>
      <c r="Z17" s="1" t="s">
        <v>500</v>
      </c>
      <c r="AA17" s="1" t="s">
        <v>498</v>
      </c>
      <c r="AB17" s="1" t="s">
        <v>499</v>
      </c>
      <c r="AC17" s="1" t="s">
        <v>500</v>
      </c>
      <c r="AD17" s="1" t="s">
        <v>93</v>
      </c>
      <c r="AE17" s="1" t="s">
        <v>93</v>
      </c>
      <c r="AF17" s="1" t="s">
        <v>501</v>
      </c>
      <c r="AG17" s="1" t="s">
        <v>502</v>
      </c>
      <c r="AH17" s="1" t="s">
        <v>503</v>
      </c>
      <c r="AI17" s="1" t="s">
        <v>456</v>
      </c>
      <c r="AJ17" s="1">
        <v>68.4</v>
      </c>
      <c r="AK17" s="1">
        <v>7.2</v>
      </c>
      <c r="AL17" s="1" t="s">
        <v>93</v>
      </c>
      <c r="AM17" s="1" t="s">
        <v>502</v>
      </c>
      <c r="AN17" s="1" t="s">
        <v>310</v>
      </c>
      <c r="AO17" s="1" t="s">
        <v>504</v>
      </c>
      <c r="AP17" s="1">
        <v>53.2</v>
      </c>
      <c r="AQ17" s="1"/>
      <c r="AR17" s="1"/>
      <c r="AS17" s="1"/>
      <c r="AT17" s="1"/>
      <c r="AU17" s="1"/>
      <c r="AV17" s="1"/>
      <c r="AW17" s="1"/>
      <c r="AX17" s="1" t="s">
        <v>505</v>
      </c>
      <c r="AY17" s="1" t="s">
        <v>502</v>
      </c>
      <c r="AZ17" s="1" t="s">
        <v>506</v>
      </c>
      <c r="BA17" s="1" t="s">
        <v>507</v>
      </c>
      <c r="BB17" s="1">
        <v>55</v>
      </c>
      <c r="BC17" s="1">
        <v>6.25</v>
      </c>
      <c r="BD17" s="1"/>
      <c r="BE17" s="1"/>
      <c r="BF17" s="1"/>
      <c r="BG17" s="1"/>
      <c r="BH17" s="1"/>
      <c r="BI17" s="1"/>
      <c r="BJ17" s="1" t="s">
        <v>508</v>
      </c>
      <c r="BK17" s="1"/>
      <c r="BL17" s="1"/>
      <c r="BM17" s="1" t="s">
        <v>509</v>
      </c>
      <c r="BN17" s="1">
        <v>23</v>
      </c>
      <c r="BO17" s="1" t="s">
        <v>510</v>
      </c>
      <c r="BP17" s="1" t="str">
        <f>HYPERLINK("https://nconnect.nicmar.ac.in/storage/profile/6a1fa4f8604ae.png","Download")</f>
        <v>0</v>
      </c>
      <c r="BQ17" s="3"/>
      <c r="BR17" s="3"/>
    </row>
    <row r="18" spans="1:70">
      <c r="A18" s="1" t="s">
        <v>441</v>
      </c>
      <c r="B18" s="1" t="s">
        <v>71</v>
      </c>
      <c r="C18" s="1" t="s">
        <v>511</v>
      </c>
      <c r="D18" s="1" t="s">
        <v>512</v>
      </c>
      <c r="E18" s="1" t="s">
        <v>513</v>
      </c>
      <c r="F18" s="1" t="s">
        <v>514</v>
      </c>
      <c r="G18" s="1" t="s">
        <v>515</v>
      </c>
      <c r="H18" s="1" t="s">
        <v>516</v>
      </c>
      <c r="I18" s="1" t="s">
        <v>516</v>
      </c>
      <c r="J18" s="1">
        <v>9373849785</v>
      </c>
      <c r="K18" s="1" t="s">
        <v>148</v>
      </c>
      <c r="L18" s="1" t="s">
        <v>517</v>
      </c>
      <c r="M18" s="1" t="s">
        <v>81</v>
      </c>
      <c r="N18" s="1" t="s">
        <v>493</v>
      </c>
      <c r="O18" s="1" t="s">
        <v>83</v>
      </c>
      <c r="P18" s="1" t="s">
        <v>117</v>
      </c>
      <c r="Q18" s="1" t="s">
        <v>518</v>
      </c>
      <c r="R18" s="1" t="s">
        <v>519</v>
      </c>
      <c r="S18" s="1">
        <v>9822870841</v>
      </c>
      <c r="T18" s="1" t="s">
        <v>520</v>
      </c>
      <c r="U18" s="1" t="s">
        <v>521</v>
      </c>
      <c r="V18" s="1">
        <v>9921868579</v>
      </c>
      <c r="W18" s="1" t="s">
        <v>156</v>
      </c>
      <c r="X18" s="1" t="s">
        <v>522</v>
      </c>
      <c r="Y18" s="1" t="s">
        <v>523</v>
      </c>
      <c r="Z18" s="1" t="s">
        <v>92</v>
      </c>
      <c r="AA18" s="1" t="s">
        <v>522</v>
      </c>
      <c r="AB18" s="1" t="s">
        <v>523</v>
      </c>
      <c r="AC18" s="1" t="s">
        <v>92</v>
      </c>
      <c r="AD18" s="1" t="s">
        <v>93</v>
      </c>
      <c r="AE18" s="1" t="s">
        <v>93</v>
      </c>
      <c r="AF18" s="1" t="s">
        <v>524</v>
      </c>
      <c r="AG18" s="1" t="s">
        <v>525</v>
      </c>
      <c r="AH18" s="1" t="s">
        <v>96</v>
      </c>
      <c r="AI18" s="1" t="s">
        <v>161</v>
      </c>
      <c r="AJ18" s="1">
        <v>77.2</v>
      </c>
      <c r="AK18" s="1"/>
      <c r="AL18" s="1" t="s">
        <v>526</v>
      </c>
      <c r="AM18" s="1" t="s">
        <v>476</v>
      </c>
      <c r="AN18" s="1" t="s">
        <v>527</v>
      </c>
      <c r="AO18" s="1" t="s">
        <v>479</v>
      </c>
      <c r="AP18" s="1">
        <v>59.38</v>
      </c>
      <c r="AQ18" s="1"/>
      <c r="AR18" s="1"/>
      <c r="AS18" s="1"/>
      <c r="AT18" s="1"/>
      <c r="AU18" s="1"/>
      <c r="AV18" s="1"/>
      <c r="AW18" s="1"/>
      <c r="AX18" s="1" t="s">
        <v>361</v>
      </c>
      <c r="AY18" s="1" t="s">
        <v>528</v>
      </c>
      <c r="AZ18" s="1" t="s">
        <v>310</v>
      </c>
      <c r="BA18" s="1" t="s">
        <v>202</v>
      </c>
      <c r="BB18" s="1">
        <v>63.1</v>
      </c>
      <c r="BC18" s="1">
        <v>7.06</v>
      </c>
      <c r="BD18" s="1"/>
      <c r="BE18" s="1"/>
      <c r="BF18" s="1"/>
      <c r="BG18" s="1"/>
      <c r="BH18" s="1"/>
      <c r="BI18" s="1"/>
      <c r="BJ18" s="1" t="s">
        <v>529</v>
      </c>
      <c r="BK18" s="1"/>
      <c r="BL18" s="1"/>
      <c r="BM18" s="1" t="s">
        <v>530</v>
      </c>
      <c r="BN18" s="1">
        <v>26</v>
      </c>
      <c r="BO18" s="1" t="s">
        <v>531</v>
      </c>
      <c r="BP18" s="1" t="str">
        <f>HYPERLINK("https://nconnect.nicmar.ac.in/storage/profile/6a1fadfe61e9d.png","Download")</f>
        <v>0</v>
      </c>
      <c r="BQ18" s="3"/>
      <c r="BR18" s="3"/>
    </row>
    <row r="19" spans="1:70">
      <c r="A19" s="1" t="s">
        <v>441</v>
      </c>
      <c r="B19" s="1" t="s">
        <v>71</v>
      </c>
      <c r="C19" s="1" t="s">
        <v>532</v>
      </c>
      <c r="D19" s="1" t="s">
        <v>533</v>
      </c>
      <c r="E19" s="1" t="s">
        <v>208</v>
      </c>
      <c r="F19" s="1" t="s">
        <v>534</v>
      </c>
      <c r="G19" s="1" t="s">
        <v>535</v>
      </c>
      <c r="H19" s="1" t="s">
        <v>536</v>
      </c>
      <c r="I19" s="1" t="s">
        <v>536</v>
      </c>
      <c r="J19" s="1">
        <v>9146501657</v>
      </c>
      <c r="K19" s="1" t="s">
        <v>79</v>
      </c>
      <c r="L19" s="1" t="s">
        <v>537</v>
      </c>
      <c r="M19" s="1" t="s">
        <v>81</v>
      </c>
      <c r="N19" s="1" t="s">
        <v>538</v>
      </c>
      <c r="O19" s="1" t="s">
        <v>83</v>
      </c>
      <c r="P19" s="1" t="s">
        <v>214</v>
      </c>
      <c r="Q19" s="1" t="s">
        <v>539</v>
      </c>
      <c r="R19" s="1" t="s">
        <v>540</v>
      </c>
      <c r="S19" s="1">
        <v>9422804268</v>
      </c>
      <c r="T19" s="1" t="s">
        <v>496</v>
      </c>
      <c r="U19" s="1" t="s">
        <v>541</v>
      </c>
      <c r="V19" s="1">
        <v>9422230451</v>
      </c>
      <c r="W19" s="1" t="s">
        <v>89</v>
      </c>
      <c r="X19" s="1" t="s">
        <v>542</v>
      </c>
      <c r="Y19" s="1" t="s">
        <v>405</v>
      </c>
      <c r="Z19" s="1" t="s">
        <v>92</v>
      </c>
      <c r="AA19" s="1" t="s">
        <v>542</v>
      </c>
      <c r="AB19" s="1" t="s">
        <v>405</v>
      </c>
      <c r="AC19" s="1" t="s">
        <v>92</v>
      </c>
      <c r="AD19" s="1" t="s">
        <v>93</v>
      </c>
      <c r="AE19" s="1" t="s">
        <v>93</v>
      </c>
      <c r="AF19" s="1" t="s">
        <v>543</v>
      </c>
      <c r="AG19" s="1" t="s">
        <v>544</v>
      </c>
      <c r="AH19" s="1" t="s">
        <v>527</v>
      </c>
      <c r="AI19" s="1" t="s">
        <v>195</v>
      </c>
      <c r="AJ19" s="1">
        <v>88.2</v>
      </c>
      <c r="AK19" s="1"/>
      <c r="AL19" s="1"/>
      <c r="AM19" s="1"/>
      <c r="AN19" s="1"/>
      <c r="AO19" s="1"/>
      <c r="AP19" s="1"/>
      <c r="AQ19" s="1"/>
      <c r="AR19" s="1" t="s">
        <v>545</v>
      </c>
      <c r="AS19" s="1" t="s">
        <v>546</v>
      </c>
      <c r="AT19" s="1" t="s">
        <v>225</v>
      </c>
      <c r="AU19" s="1" t="s">
        <v>170</v>
      </c>
      <c r="AV19" s="1">
        <v>77.85</v>
      </c>
      <c r="AW19" s="1"/>
      <c r="AX19" s="1" t="s">
        <v>547</v>
      </c>
      <c r="AY19" s="1" t="s">
        <v>548</v>
      </c>
      <c r="AZ19" s="1" t="s">
        <v>363</v>
      </c>
      <c r="BA19" s="1" t="s">
        <v>549</v>
      </c>
      <c r="BB19" s="1">
        <v>57.2</v>
      </c>
      <c r="BC19" s="1">
        <v>6.47</v>
      </c>
      <c r="BD19" s="1"/>
      <c r="BE19" s="1"/>
      <c r="BF19" s="1"/>
      <c r="BG19" s="1"/>
      <c r="BH19" s="1"/>
      <c r="BI19" s="1"/>
      <c r="BJ19" s="1" t="s">
        <v>550</v>
      </c>
      <c r="BK19" s="1"/>
      <c r="BL19" s="1"/>
      <c r="BM19" s="1" t="s">
        <v>551</v>
      </c>
      <c r="BN19" s="1">
        <v>21</v>
      </c>
      <c r="BO19" s="1"/>
      <c r="BP19" s="1" t="str">
        <f>HYPERLINK("https://nconnect.nicmar.ac.in/storage/profile/6a1fc411369af.png","Download")</f>
        <v>0</v>
      </c>
      <c r="BQ19" s="3"/>
      <c r="BR19" s="3"/>
    </row>
    <row r="20" spans="1:70">
      <c r="A20" s="1" t="s">
        <v>552</v>
      </c>
      <c r="B20" s="1" t="s">
        <v>71</v>
      </c>
      <c r="C20" s="1" t="s">
        <v>553</v>
      </c>
      <c r="D20" s="1" t="s">
        <v>554</v>
      </c>
      <c r="E20" s="1" t="s">
        <v>555</v>
      </c>
      <c r="F20" s="1" t="s">
        <v>556</v>
      </c>
      <c r="G20" s="1" t="s">
        <v>557</v>
      </c>
      <c r="H20" s="1" t="s">
        <v>558</v>
      </c>
      <c r="I20" s="1" t="s">
        <v>559</v>
      </c>
      <c r="J20" s="1">
        <v>9359660562</v>
      </c>
      <c r="K20" s="1" t="s">
        <v>79</v>
      </c>
      <c r="L20" s="1" t="s">
        <v>560</v>
      </c>
      <c r="M20" s="1" t="s">
        <v>81</v>
      </c>
      <c r="N20" s="1" t="s">
        <v>151</v>
      </c>
      <c r="O20" s="1" t="s">
        <v>561</v>
      </c>
      <c r="P20" s="1" t="s">
        <v>84</v>
      </c>
      <c r="Q20" s="1" t="s">
        <v>562</v>
      </c>
      <c r="R20" s="1" t="s">
        <v>563</v>
      </c>
      <c r="S20" s="1">
        <v>7972815434</v>
      </c>
      <c r="T20" s="1" t="s">
        <v>564</v>
      </c>
      <c r="U20" s="1" t="s">
        <v>565</v>
      </c>
      <c r="V20" s="1">
        <v>7083865742</v>
      </c>
      <c r="W20" s="1" t="s">
        <v>156</v>
      </c>
      <c r="X20" s="1" t="s">
        <v>566</v>
      </c>
      <c r="Y20" s="1" t="s">
        <v>567</v>
      </c>
      <c r="Z20" s="1" t="s">
        <v>92</v>
      </c>
      <c r="AA20" s="1" t="s">
        <v>568</v>
      </c>
      <c r="AB20" s="1" t="s">
        <v>567</v>
      </c>
      <c r="AC20" s="1" t="s">
        <v>92</v>
      </c>
      <c r="AD20" s="1" t="s">
        <v>93</v>
      </c>
      <c r="AE20" s="1" t="s">
        <v>93</v>
      </c>
      <c r="AF20" s="1" t="s">
        <v>569</v>
      </c>
      <c r="AG20" s="1" t="s">
        <v>570</v>
      </c>
      <c r="AH20" s="1" t="s">
        <v>337</v>
      </c>
      <c r="AI20" s="1" t="s">
        <v>456</v>
      </c>
      <c r="AJ20" s="1">
        <v>84.4</v>
      </c>
      <c r="AK20" s="1"/>
      <c r="AL20" s="1" t="s">
        <v>571</v>
      </c>
      <c r="AM20" s="1" t="s">
        <v>572</v>
      </c>
      <c r="AN20" s="1" t="s">
        <v>225</v>
      </c>
      <c r="AO20" s="1" t="s">
        <v>101</v>
      </c>
      <c r="AP20" s="1">
        <v>64.77</v>
      </c>
      <c r="AQ20" s="1"/>
      <c r="AR20" s="1"/>
      <c r="AS20" s="1"/>
      <c r="AT20" s="1"/>
      <c r="AU20" s="1"/>
      <c r="AV20" s="1"/>
      <c r="AW20" s="1"/>
      <c r="AX20" s="1" t="s">
        <v>410</v>
      </c>
      <c r="AY20" s="1" t="s">
        <v>573</v>
      </c>
      <c r="AZ20" s="1" t="s">
        <v>574</v>
      </c>
      <c r="BA20" s="1" t="s">
        <v>575</v>
      </c>
      <c r="BB20" s="1">
        <v>81.2</v>
      </c>
      <c r="BC20" s="1">
        <v>8.87</v>
      </c>
      <c r="BD20" s="1"/>
      <c r="BE20" s="1"/>
      <c r="BF20" s="1"/>
      <c r="BG20" s="1"/>
      <c r="BH20" s="1"/>
      <c r="BI20" s="1"/>
      <c r="BJ20" s="1" t="s">
        <v>576</v>
      </c>
      <c r="BK20" s="1"/>
      <c r="BL20" s="1"/>
      <c r="BM20" s="1" t="s">
        <v>577</v>
      </c>
      <c r="BN20" s="1">
        <v>7</v>
      </c>
      <c r="BO20" s="1"/>
      <c r="BP20" s="1" t="str">
        <f>HYPERLINK("https://nconnect.nicmar.ac.in/storage/profile/6a1ff84bd9c64.png","Download")</f>
        <v>0</v>
      </c>
      <c r="BQ20" s="3"/>
      <c r="BR20" s="3"/>
    </row>
    <row r="21" spans="1:70">
      <c r="A21" s="1" t="s">
        <v>552</v>
      </c>
      <c r="B21" s="1" t="s">
        <v>71</v>
      </c>
      <c r="C21" s="1" t="s">
        <v>578</v>
      </c>
      <c r="D21" s="1" t="s">
        <v>579</v>
      </c>
      <c r="E21" s="1" t="s">
        <v>580</v>
      </c>
      <c r="F21" s="1" t="s">
        <v>181</v>
      </c>
      <c r="G21" s="1" t="s">
        <v>581</v>
      </c>
      <c r="H21" s="1" t="s">
        <v>582</v>
      </c>
      <c r="I21" s="1" t="s">
        <v>582</v>
      </c>
      <c r="J21" s="1">
        <v>7709412149</v>
      </c>
      <c r="K21" s="1" t="s">
        <v>79</v>
      </c>
      <c r="L21" s="1" t="s">
        <v>583</v>
      </c>
      <c r="M21" s="1" t="s">
        <v>81</v>
      </c>
      <c r="N21" s="1" t="s">
        <v>493</v>
      </c>
      <c r="O21" s="1" t="s">
        <v>83</v>
      </c>
      <c r="P21" s="1" t="s">
        <v>117</v>
      </c>
      <c r="Q21" s="1" t="s">
        <v>584</v>
      </c>
      <c r="R21" s="1" t="s">
        <v>181</v>
      </c>
      <c r="S21" s="1">
        <v>9421586137</v>
      </c>
      <c r="T21" s="1" t="s">
        <v>120</v>
      </c>
      <c r="U21" s="1" t="s">
        <v>301</v>
      </c>
      <c r="V21" s="1">
        <v>7756878059</v>
      </c>
      <c r="W21" s="1" t="s">
        <v>89</v>
      </c>
      <c r="X21" s="1" t="s">
        <v>585</v>
      </c>
      <c r="Y21" s="1" t="s">
        <v>158</v>
      </c>
      <c r="Z21" s="1" t="s">
        <v>92</v>
      </c>
      <c r="AA21" s="1" t="s">
        <v>585</v>
      </c>
      <c r="AB21" s="1" t="s">
        <v>158</v>
      </c>
      <c r="AC21" s="1" t="s">
        <v>92</v>
      </c>
      <c r="AD21" s="1" t="s">
        <v>93</v>
      </c>
      <c r="AE21" s="1" t="s">
        <v>93</v>
      </c>
      <c r="AF21" s="1" t="s">
        <v>586</v>
      </c>
      <c r="AG21" s="1" t="s">
        <v>587</v>
      </c>
      <c r="AH21" s="1" t="s">
        <v>165</v>
      </c>
      <c r="AI21" s="1" t="s">
        <v>281</v>
      </c>
      <c r="AJ21" s="1">
        <v>90.2</v>
      </c>
      <c r="AK21" s="1"/>
      <c r="AL21" s="1" t="s">
        <v>588</v>
      </c>
      <c r="AM21" s="1" t="s">
        <v>160</v>
      </c>
      <c r="AN21" s="1" t="s">
        <v>101</v>
      </c>
      <c r="AO21" s="1" t="s">
        <v>360</v>
      </c>
      <c r="AP21" s="1">
        <v>81.23</v>
      </c>
      <c r="AQ21" s="1"/>
      <c r="AR21" s="1"/>
      <c r="AS21" s="1"/>
      <c r="AT21" s="1"/>
      <c r="AU21" s="1"/>
      <c r="AV21" s="1"/>
      <c r="AW21" s="1"/>
      <c r="AX21" s="1" t="s">
        <v>361</v>
      </c>
      <c r="AY21" s="1" t="s">
        <v>589</v>
      </c>
      <c r="AZ21" s="1" t="s">
        <v>173</v>
      </c>
      <c r="BA21" s="1" t="s">
        <v>590</v>
      </c>
      <c r="BB21" s="1">
        <v>78.08</v>
      </c>
      <c r="BC21" s="1">
        <v>8.59</v>
      </c>
      <c r="BD21" s="1"/>
      <c r="BE21" s="1"/>
      <c r="BF21" s="1"/>
      <c r="BG21" s="1"/>
      <c r="BH21" s="1"/>
      <c r="BI21" s="1"/>
      <c r="BJ21" s="1" t="s">
        <v>591</v>
      </c>
      <c r="BK21" s="1"/>
      <c r="BL21" s="1"/>
      <c r="BM21" s="1" t="s">
        <v>592</v>
      </c>
      <c r="BN21" s="1">
        <v>8</v>
      </c>
      <c r="BO21" s="1" t="s">
        <v>593</v>
      </c>
      <c r="BP21" s="1" t="str">
        <f>HYPERLINK("https://nconnect.nicmar.ac.in/storage/profile/6a20f9c0b49b0.png","Download")</f>
        <v>0</v>
      </c>
      <c r="BQ21" s="3"/>
      <c r="BR21" s="3"/>
    </row>
    <row r="22" spans="1:70">
      <c r="A22" s="1" t="s">
        <v>552</v>
      </c>
      <c r="B22" s="1" t="s">
        <v>71</v>
      </c>
      <c r="C22" s="1" t="s">
        <v>594</v>
      </c>
      <c r="D22" s="1" t="s">
        <v>595</v>
      </c>
      <c r="E22" s="1" t="s">
        <v>596</v>
      </c>
      <c r="F22" s="1" t="s">
        <v>597</v>
      </c>
      <c r="G22" s="1" t="s">
        <v>598</v>
      </c>
      <c r="H22" s="1" t="s">
        <v>599</v>
      </c>
      <c r="I22" s="1" t="s">
        <v>599</v>
      </c>
      <c r="J22" s="1">
        <v>8185867804</v>
      </c>
      <c r="K22" s="1" t="s">
        <v>79</v>
      </c>
      <c r="L22" s="1" t="s">
        <v>600</v>
      </c>
      <c r="M22" s="1" t="s">
        <v>81</v>
      </c>
      <c r="N22" s="1" t="s">
        <v>601</v>
      </c>
      <c r="O22" s="1" t="s">
        <v>83</v>
      </c>
      <c r="P22" s="1" t="s">
        <v>351</v>
      </c>
      <c r="Q22" s="1" t="s">
        <v>602</v>
      </c>
      <c r="R22" s="1" t="s">
        <v>603</v>
      </c>
      <c r="S22" s="1">
        <v>9603826815</v>
      </c>
      <c r="T22" s="1" t="s">
        <v>604</v>
      </c>
      <c r="U22" s="1" t="s">
        <v>605</v>
      </c>
      <c r="V22" s="1">
        <v>8897219955</v>
      </c>
      <c r="W22" s="1" t="s">
        <v>606</v>
      </c>
      <c r="X22" s="1" t="s">
        <v>607</v>
      </c>
      <c r="Y22" s="1" t="s">
        <v>608</v>
      </c>
      <c r="Z22" s="1" t="s">
        <v>609</v>
      </c>
      <c r="AA22" s="1" t="s">
        <v>607</v>
      </c>
      <c r="AB22" s="1" t="s">
        <v>608</v>
      </c>
      <c r="AC22" s="1" t="s">
        <v>609</v>
      </c>
      <c r="AD22" s="1" t="s">
        <v>93</v>
      </c>
      <c r="AE22" s="1" t="s">
        <v>93</v>
      </c>
      <c r="AF22" s="1" t="s">
        <v>610</v>
      </c>
      <c r="AG22" s="1" t="s">
        <v>611</v>
      </c>
      <c r="AH22" s="1" t="s">
        <v>97</v>
      </c>
      <c r="AI22" s="1" t="s">
        <v>456</v>
      </c>
      <c r="AJ22" s="1">
        <v>85</v>
      </c>
      <c r="AK22" s="1">
        <v>8.5</v>
      </c>
      <c r="AL22" s="1" t="s">
        <v>612</v>
      </c>
      <c r="AM22" s="1" t="s">
        <v>613</v>
      </c>
      <c r="AN22" s="1" t="s">
        <v>162</v>
      </c>
      <c r="AO22" s="1" t="s">
        <v>281</v>
      </c>
      <c r="AP22" s="1">
        <v>83.8</v>
      </c>
      <c r="AQ22" s="1"/>
      <c r="AR22" s="1"/>
      <c r="AS22" s="1"/>
      <c r="AT22" s="1"/>
      <c r="AU22" s="1"/>
      <c r="AV22" s="1"/>
      <c r="AW22" s="1"/>
      <c r="AX22" s="1" t="s">
        <v>614</v>
      </c>
      <c r="AY22" s="1" t="s">
        <v>615</v>
      </c>
      <c r="AZ22" s="1" t="s">
        <v>101</v>
      </c>
      <c r="BA22" s="1" t="s">
        <v>616</v>
      </c>
      <c r="BB22" s="1">
        <v>57</v>
      </c>
      <c r="BC22" s="1">
        <v>6.2</v>
      </c>
      <c r="BD22" s="1"/>
      <c r="BE22" s="1"/>
      <c r="BF22" s="1"/>
      <c r="BG22" s="1"/>
      <c r="BH22" s="1"/>
      <c r="BI22" s="1"/>
      <c r="BJ22" s="1" t="s">
        <v>617</v>
      </c>
      <c r="BK22" s="1" t="s">
        <v>618</v>
      </c>
      <c r="BL22" s="1" t="s">
        <v>619</v>
      </c>
      <c r="BM22" s="1" t="s">
        <v>620</v>
      </c>
      <c r="BN22" s="1">
        <v>8</v>
      </c>
      <c r="BO22" s="1" t="s">
        <v>621</v>
      </c>
      <c r="BP22" s="1" t="str">
        <f>HYPERLINK("https://nconnect.nicmar.ac.in/storage/profile/6a2103f0b6786.png","Download")</f>
        <v>0</v>
      </c>
      <c r="BQ22" s="3"/>
      <c r="BR22" s="3"/>
    </row>
    <row r="23" spans="1:70">
      <c r="A23" s="1" t="s">
        <v>552</v>
      </c>
      <c r="B23" s="1" t="s">
        <v>71</v>
      </c>
      <c r="C23" s="1" t="s">
        <v>622</v>
      </c>
      <c r="D23" s="1" t="s">
        <v>623</v>
      </c>
      <c r="E23" s="1" t="s">
        <v>234</v>
      </c>
      <c r="F23" s="1" t="s">
        <v>624</v>
      </c>
      <c r="G23" s="1" t="s">
        <v>625</v>
      </c>
      <c r="H23" s="1" t="s">
        <v>626</v>
      </c>
      <c r="I23" s="1" t="s">
        <v>626</v>
      </c>
      <c r="J23" s="1">
        <v>9028775607</v>
      </c>
      <c r="K23" s="1" t="s">
        <v>79</v>
      </c>
      <c r="L23" s="1" t="s">
        <v>627</v>
      </c>
      <c r="M23" s="1" t="s">
        <v>81</v>
      </c>
      <c r="N23" s="1" t="s">
        <v>628</v>
      </c>
      <c r="O23" s="1" t="s">
        <v>83</v>
      </c>
      <c r="P23" s="1" t="s">
        <v>117</v>
      </c>
      <c r="Q23" s="1" t="s">
        <v>629</v>
      </c>
      <c r="R23" s="1" t="s">
        <v>630</v>
      </c>
      <c r="S23" s="1">
        <v>9850891727</v>
      </c>
      <c r="T23" s="1" t="s">
        <v>496</v>
      </c>
      <c r="U23" s="1" t="s">
        <v>631</v>
      </c>
      <c r="V23" s="1">
        <v>9637694763</v>
      </c>
      <c r="W23" s="1" t="s">
        <v>122</v>
      </c>
      <c r="X23" s="1" t="s">
        <v>632</v>
      </c>
      <c r="Y23" s="1" t="s">
        <v>191</v>
      </c>
      <c r="Z23" s="1" t="s">
        <v>92</v>
      </c>
      <c r="AA23" s="1" t="s">
        <v>632</v>
      </c>
      <c r="AB23" s="1" t="s">
        <v>191</v>
      </c>
      <c r="AC23" s="1" t="s">
        <v>92</v>
      </c>
      <c r="AD23" s="1" t="s">
        <v>93</v>
      </c>
      <c r="AE23" s="1" t="s">
        <v>93</v>
      </c>
      <c r="AF23" s="1" t="s">
        <v>633</v>
      </c>
      <c r="AG23" s="1" t="s">
        <v>194</v>
      </c>
      <c r="AH23" s="1" t="s">
        <v>161</v>
      </c>
      <c r="AI23" s="1" t="s">
        <v>456</v>
      </c>
      <c r="AJ23" s="1">
        <v>86.4</v>
      </c>
      <c r="AK23" s="1"/>
      <c r="AL23" s="1" t="s">
        <v>634</v>
      </c>
      <c r="AM23" s="1" t="s">
        <v>197</v>
      </c>
      <c r="AN23" s="1" t="s">
        <v>383</v>
      </c>
      <c r="AO23" s="1" t="s">
        <v>166</v>
      </c>
      <c r="AP23" s="1">
        <v>64.31</v>
      </c>
      <c r="AQ23" s="1"/>
      <c r="AR23" s="1"/>
      <c r="AS23" s="1"/>
      <c r="AT23" s="1"/>
      <c r="AU23" s="1"/>
      <c r="AV23" s="1"/>
      <c r="AW23" s="1"/>
      <c r="AX23" s="1" t="s">
        <v>361</v>
      </c>
      <c r="AY23" s="1" t="s">
        <v>635</v>
      </c>
      <c r="AZ23" s="1" t="s">
        <v>636</v>
      </c>
      <c r="BA23" s="1" t="s">
        <v>229</v>
      </c>
      <c r="BB23" s="1">
        <v>68.2</v>
      </c>
      <c r="BC23" s="1">
        <v>7.57</v>
      </c>
      <c r="BD23" s="1"/>
      <c r="BE23" s="1"/>
      <c r="BF23" s="1"/>
      <c r="BG23" s="1"/>
      <c r="BH23" s="1"/>
      <c r="BI23" s="1"/>
      <c r="BJ23" s="1" t="s">
        <v>637</v>
      </c>
      <c r="BK23" s="1" t="s">
        <v>638</v>
      </c>
      <c r="BL23" s="1" t="s">
        <v>639</v>
      </c>
      <c r="BM23" s="1" t="s">
        <v>640</v>
      </c>
      <c r="BN23" s="1">
        <v>8</v>
      </c>
      <c r="BO23" s="1" t="s">
        <v>641</v>
      </c>
      <c r="BP23" s="1" t="str">
        <f>HYPERLINK("https://nconnect.nicmar.ac.in/storage/profile/6a210ba0cac18.png","Download")</f>
        <v>0</v>
      </c>
      <c r="BQ23" s="3"/>
      <c r="BR23" s="3"/>
    </row>
    <row r="24" spans="1:70">
      <c r="A24" s="1" t="s">
        <v>552</v>
      </c>
      <c r="B24" s="1" t="s">
        <v>71</v>
      </c>
      <c r="C24" s="1" t="s">
        <v>642</v>
      </c>
      <c r="D24" s="1" t="s">
        <v>643</v>
      </c>
      <c r="E24" s="1" t="s">
        <v>392</v>
      </c>
      <c r="F24" s="1" t="s">
        <v>644</v>
      </c>
      <c r="G24" s="1" t="s">
        <v>645</v>
      </c>
      <c r="H24" s="1" t="s">
        <v>646</v>
      </c>
      <c r="I24" s="1" t="s">
        <v>646</v>
      </c>
      <c r="J24" s="1">
        <v>8657223200</v>
      </c>
      <c r="K24" s="1" t="s">
        <v>79</v>
      </c>
      <c r="L24" s="1" t="s">
        <v>647</v>
      </c>
      <c r="M24" s="1" t="s">
        <v>81</v>
      </c>
      <c r="N24" s="1" t="s">
        <v>493</v>
      </c>
      <c r="O24" s="1" t="s">
        <v>83</v>
      </c>
      <c r="P24" s="1" t="s">
        <v>214</v>
      </c>
      <c r="Q24" s="1" t="s">
        <v>648</v>
      </c>
      <c r="R24" s="1" t="s">
        <v>392</v>
      </c>
      <c r="S24" s="1">
        <v>8087526200</v>
      </c>
      <c r="T24" s="1" t="s">
        <v>649</v>
      </c>
      <c r="U24" s="1" t="s">
        <v>650</v>
      </c>
      <c r="V24" s="1">
        <v>9960104200</v>
      </c>
      <c r="W24" s="1" t="s">
        <v>651</v>
      </c>
      <c r="X24" s="1" t="s">
        <v>652</v>
      </c>
      <c r="Y24" s="1" t="s">
        <v>523</v>
      </c>
      <c r="Z24" s="1" t="s">
        <v>92</v>
      </c>
      <c r="AA24" s="1" t="s">
        <v>652</v>
      </c>
      <c r="AB24" s="1" t="s">
        <v>523</v>
      </c>
      <c r="AC24" s="1" t="s">
        <v>92</v>
      </c>
      <c r="AD24" s="1" t="s">
        <v>93</v>
      </c>
      <c r="AE24" s="1" t="s">
        <v>93</v>
      </c>
      <c r="AF24" s="1" t="s">
        <v>653</v>
      </c>
      <c r="AG24" s="1" t="s">
        <v>654</v>
      </c>
      <c r="AH24" s="1" t="s">
        <v>655</v>
      </c>
      <c r="AI24" s="1" t="s">
        <v>331</v>
      </c>
      <c r="AJ24" s="1">
        <v>77.9</v>
      </c>
      <c r="AK24" s="1">
        <v>8.2</v>
      </c>
      <c r="AL24" s="1" t="s">
        <v>656</v>
      </c>
      <c r="AM24" s="1" t="s">
        <v>654</v>
      </c>
      <c r="AN24" s="1" t="s">
        <v>657</v>
      </c>
      <c r="AO24" s="1" t="s">
        <v>658</v>
      </c>
      <c r="AP24" s="1">
        <v>69.0</v>
      </c>
      <c r="AQ24" s="1">
        <v>0.0</v>
      </c>
      <c r="AR24" s="1"/>
      <c r="AS24" s="1"/>
      <c r="AT24" s="1"/>
      <c r="AU24" s="1"/>
      <c r="AV24" s="1"/>
      <c r="AW24" s="1"/>
      <c r="AX24" s="1" t="s">
        <v>659</v>
      </c>
      <c r="AY24" s="1" t="s">
        <v>660</v>
      </c>
      <c r="AZ24" s="1" t="s">
        <v>661</v>
      </c>
      <c r="BA24" s="1" t="s">
        <v>100</v>
      </c>
      <c r="BB24" s="1">
        <v>70.24</v>
      </c>
      <c r="BC24" s="1">
        <v>0.0</v>
      </c>
      <c r="BD24" s="1"/>
      <c r="BE24" s="1"/>
      <c r="BF24" s="1"/>
      <c r="BG24" s="1"/>
      <c r="BH24" s="1"/>
      <c r="BI24" s="1"/>
      <c r="BJ24" s="1" t="s">
        <v>662</v>
      </c>
      <c r="BK24" s="1" t="s">
        <v>663</v>
      </c>
      <c r="BL24" s="1" t="s">
        <v>664</v>
      </c>
      <c r="BM24" s="1"/>
      <c r="BN24" s="1"/>
      <c r="BO24" s="1" t="s">
        <v>665</v>
      </c>
      <c r="BP24" s="1" t="str">
        <f>HYPERLINK("https://nconnect.nicmar.ac.in/storage/profile/6a21173ac4788.png","Download")</f>
        <v>0</v>
      </c>
      <c r="BQ24" s="3"/>
      <c r="BR24" s="3"/>
    </row>
    <row r="25" spans="1:70">
      <c r="A25" s="1" t="s">
        <v>552</v>
      </c>
      <c r="B25" s="1" t="s">
        <v>71</v>
      </c>
      <c r="C25" s="1" t="s">
        <v>666</v>
      </c>
      <c r="D25" s="1" t="s">
        <v>667</v>
      </c>
      <c r="E25" s="1" t="s">
        <v>668</v>
      </c>
      <c r="F25" s="1" t="s">
        <v>669</v>
      </c>
      <c r="G25" s="1" t="s">
        <v>670</v>
      </c>
      <c r="H25" s="1" t="s">
        <v>671</v>
      </c>
      <c r="I25" s="1" t="s">
        <v>671</v>
      </c>
      <c r="J25" s="1">
        <v>9850877662</v>
      </c>
      <c r="K25" s="1" t="s">
        <v>79</v>
      </c>
      <c r="L25" s="1" t="s">
        <v>672</v>
      </c>
      <c r="M25" s="1" t="s">
        <v>81</v>
      </c>
      <c r="N25" s="1" t="s">
        <v>538</v>
      </c>
      <c r="O25" s="1" t="s">
        <v>83</v>
      </c>
      <c r="P25" s="1" t="s">
        <v>84</v>
      </c>
      <c r="Q25" s="1" t="s">
        <v>673</v>
      </c>
      <c r="R25" s="1" t="s">
        <v>668</v>
      </c>
      <c r="S25" s="1">
        <v>9822189385</v>
      </c>
      <c r="T25" s="1" t="s">
        <v>674</v>
      </c>
      <c r="U25" s="1" t="s">
        <v>675</v>
      </c>
      <c r="V25" s="1">
        <v>8483099147</v>
      </c>
      <c r="W25" s="1" t="s">
        <v>156</v>
      </c>
      <c r="X25" s="1" t="s">
        <v>676</v>
      </c>
      <c r="Y25" s="1" t="s">
        <v>523</v>
      </c>
      <c r="Z25" s="1" t="s">
        <v>92</v>
      </c>
      <c r="AA25" s="1" t="s">
        <v>676</v>
      </c>
      <c r="AB25" s="1" t="s">
        <v>523</v>
      </c>
      <c r="AC25" s="1" t="s">
        <v>92</v>
      </c>
      <c r="AD25" s="1" t="s">
        <v>93</v>
      </c>
      <c r="AE25" s="1" t="s">
        <v>93</v>
      </c>
      <c r="AF25" s="1" t="s">
        <v>677</v>
      </c>
      <c r="AG25" s="1" t="s">
        <v>476</v>
      </c>
      <c r="AH25" s="1" t="s">
        <v>678</v>
      </c>
      <c r="AI25" s="1" t="s">
        <v>281</v>
      </c>
      <c r="AJ25" s="1">
        <v>66.8</v>
      </c>
      <c r="AK25" s="1">
        <v>0.0</v>
      </c>
      <c r="AL25" s="1" t="s">
        <v>679</v>
      </c>
      <c r="AM25" s="1" t="s">
        <v>476</v>
      </c>
      <c r="AN25" s="1" t="s">
        <v>409</v>
      </c>
      <c r="AO25" s="1" t="s">
        <v>360</v>
      </c>
      <c r="AP25" s="1">
        <v>54.46</v>
      </c>
      <c r="AQ25" s="1"/>
      <c r="AR25" s="1"/>
      <c r="AS25" s="1"/>
      <c r="AT25" s="1"/>
      <c r="AU25" s="1"/>
      <c r="AV25" s="1"/>
      <c r="AW25" s="1"/>
      <c r="AX25" s="1" t="s">
        <v>680</v>
      </c>
      <c r="AY25" s="1" t="s">
        <v>680</v>
      </c>
      <c r="AZ25" s="1" t="s">
        <v>681</v>
      </c>
      <c r="BA25" s="1" t="s">
        <v>682</v>
      </c>
      <c r="BB25" s="1">
        <v>77.9</v>
      </c>
      <c r="BC25" s="1"/>
      <c r="BD25" s="1"/>
      <c r="BE25" s="1"/>
      <c r="BF25" s="1"/>
      <c r="BG25" s="1"/>
      <c r="BH25" s="1"/>
      <c r="BI25" s="1"/>
      <c r="BJ25" s="1" t="s">
        <v>683</v>
      </c>
      <c r="BK25" s="1"/>
      <c r="BL25" s="1"/>
      <c r="BM25" s="1" t="s">
        <v>684</v>
      </c>
      <c r="BN25" s="1">
        <v>16</v>
      </c>
      <c r="BO25" s="1"/>
      <c r="BP25" s="1" t="str">
        <f>HYPERLINK("https://nconnect.nicmar.ac.in/storage/profile/6a211eb83dc01.png","Download")</f>
        <v>0</v>
      </c>
      <c r="BQ25" s="3"/>
      <c r="BR25" s="3"/>
    </row>
    <row r="26" spans="1:70">
      <c r="A26" s="1" t="s">
        <v>552</v>
      </c>
      <c r="B26" s="1" t="s">
        <v>71</v>
      </c>
      <c r="C26" s="1" t="s">
        <v>685</v>
      </c>
      <c r="D26" s="1" t="s">
        <v>686</v>
      </c>
      <c r="E26" s="1"/>
      <c r="F26" s="1" t="s">
        <v>687</v>
      </c>
      <c r="G26" s="1" t="s">
        <v>688</v>
      </c>
      <c r="H26" s="1" t="s">
        <v>689</v>
      </c>
      <c r="I26" s="1" t="s">
        <v>689</v>
      </c>
      <c r="J26" s="1">
        <v>9960999913</v>
      </c>
      <c r="K26" s="1" t="s">
        <v>79</v>
      </c>
      <c r="L26" s="1" t="s">
        <v>690</v>
      </c>
      <c r="M26" s="1" t="s">
        <v>81</v>
      </c>
      <c r="N26" s="1" t="s">
        <v>493</v>
      </c>
      <c r="O26" s="1" t="s">
        <v>83</v>
      </c>
      <c r="P26" s="1" t="s">
        <v>214</v>
      </c>
      <c r="Q26" s="1" t="s">
        <v>691</v>
      </c>
      <c r="R26" s="1" t="s">
        <v>692</v>
      </c>
      <c r="S26" s="1">
        <v>9890841349</v>
      </c>
      <c r="T26" s="1" t="s">
        <v>154</v>
      </c>
      <c r="U26" s="1" t="s">
        <v>693</v>
      </c>
      <c r="V26" s="1">
        <v>7686868181</v>
      </c>
      <c r="W26" s="1" t="s">
        <v>89</v>
      </c>
      <c r="X26" s="1" t="s">
        <v>694</v>
      </c>
      <c r="Y26" s="1" t="s">
        <v>523</v>
      </c>
      <c r="Z26" s="1" t="s">
        <v>92</v>
      </c>
      <c r="AA26" s="1" t="s">
        <v>694</v>
      </c>
      <c r="AB26" s="1" t="s">
        <v>523</v>
      </c>
      <c r="AC26" s="1" t="s">
        <v>92</v>
      </c>
      <c r="AD26" s="1" t="s">
        <v>93</v>
      </c>
      <c r="AE26" s="1" t="s">
        <v>93</v>
      </c>
      <c r="AF26" s="1" t="s">
        <v>695</v>
      </c>
      <c r="AG26" s="1" t="s">
        <v>696</v>
      </c>
      <c r="AH26" s="1" t="s">
        <v>225</v>
      </c>
      <c r="AI26" s="1" t="s">
        <v>101</v>
      </c>
      <c r="AJ26" s="1">
        <v>73.8</v>
      </c>
      <c r="AK26" s="1"/>
      <c r="AL26" s="1" t="s">
        <v>697</v>
      </c>
      <c r="AM26" s="1" t="s">
        <v>698</v>
      </c>
      <c r="AN26" s="1" t="s">
        <v>433</v>
      </c>
      <c r="AO26" s="1" t="s">
        <v>699</v>
      </c>
      <c r="AP26" s="1">
        <v>55.08</v>
      </c>
      <c r="AQ26" s="1"/>
      <c r="AR26" s="1"/>
      <c r="AS26" s="1"/>
      <c r="AT26" s="1"/>
      <c r="AU26" s="1"/>
      <c r="AV26" s="1"/>
      <c r="AW26" s="1"/>
      <c r="AX26" s="1" t="s">
        <v>700</v>
      </c>
      <c r="AY26" s="1" t="s">
        <v>701</v>
      </c>
      <c r="AZ26" s="1" t="s">
        <v>681</v>
      </c>
      <c r="BA26" s="1" t="s">
        <v>702</v>
      </c>
      <c r="BB26" s="1">
        <v>66.57</v>
      </c>
      <c r="BC26" s="1">
        <v>7.48</v>
      </c>
      <c r="BD26" s="1"/>
      <c r="BE26" s="1"/>
      <c r="BF26" s="1"/>
      <c r="BG26" s="1"/>
      <c r="BH26" s="1"/>
      <c r="BI26" s="1"/>
      <c r="BJ26" s="1" t="s">
        <v>703</v>
      </c>
      <c r="BK26" s="1"/>
      <c r="BL26" s="1"/>
      <c r="BM26" s="1" t="s">
        <v>704</v>
      </c>
      <c r="BN26" s="1">
        <v>32</v>
      </c>
      <c r="BO26" s="1" t="s">
        <v>705</v>
      </c>
      <c r="BP26" s="1" t="str">
        <f>HYPERLINK("https://nconnect.nicmar.ac.in/storage/profile/6a21248d96303.png","Download")</f>
        <v>0</v>
      </c>
      <c r="BQ26" s="3"/>
      <c r="BR26" s="3"/>
    </row>
    <row r="27" spans="1:70">
      <c r="A27" s="1" t="s">
        <v>552</v>
      </c>
      <c r="B27" s="1" t="s">
        <v>71</v>
      </c>
      <c r="C27" s="1" t="s">
        <v>706</v>
      </c>
      <c r="D27" s="1" t="s">
        <v>707</v>
      </c>
      <c r="E27" s="1"/>
      <c r="F27" s="1" t="s">
        <v>345</v>
      </c>
      <c r="G27" s="1" t="s">
        <v>708</v>
      </c>
      <c r="H27" s="1" t="s">
        <v>709</v>
      </c>
      <c r="I27" s="1" t="s">
        <v>709</v>
      </c>
      <c r="J27" s="1">
        <v>7982962539</v>
      </c>
      <c r="K27" s="1" t="s">
        <v>79</v>
      </c>
      <c r="L27" s="1" t="s">
        <v>710</v>
      </c>
      <c r="M27" s="1" t="s">
        <v>81</v>
      </c>
      <c r="N27" s="1" t="s">
        <v>493</v>
      </c>
      <c r="O27" s="1" t="s">
        <v>711</v>
      </c>
      <c r="P27" s="1" t="s">
        <v>117</v>
      </c>
      <c r="Q27" s="1" t="s">
        <v>712</v>
      </c>
      <c r="R27" s="1" t="s">
        <v>713</v>
      </c>
      <c r="S27" s="1">
        <v>8447881811</v>
      </c>
      <c r="T27" s="1" t="s">
        <v>714</v>
      </c>
      <c r="U27" s="1" t="s">
        <v>715</v>
      </c>
      <c r="V27" s="1">
        <v>7827282098</v>
      </c>
      <c r="W27" s="1" t="s">
        <v>716</v>
      </c>
      <c r="X27" s="1" t="s">
        <v>717</v>
      </c>
      <c r="Y27" s="1" t="s">
        <v>718</v>
      </c>
      <c r="Z27" s="1" t="s">
        <v>719</v>
      </c>
      <c r="AA27" s="1" t="s">
        <v>720</v>
      </c>
      <c r="AB27" s="1" t="s">
        <v>721</v>
      </c>
      <c r="AC27" s="1" t="s">
        <v>722</v>
      </c>
      <c r="AD27" s="1" t="s">
        <v>93</v>
      </c>
      <c r="AE27" s="1" t="s">
        <v>93</v>
      </c>
      <c r="AF27" s="1" t="s">
        <v>723</v>
      </c>
      <c r="AG27" s="1" t="s">
        <v>307</v>
      </c>
      <c r="AH27" s="1" t="s">
        <v>724</v>
      </c>
      <c r="AI27" s="1" t="s">
        <v>725</v>
      </c>
      <c r="AJ27" s="1">
        <v>64.6</v>
      </c>
      <c r="AK27" s="1"/>
      <c r="AL27" s="1" t="s">
        <v>723</v>
      </c>
      <c r="AM27" s="1" t="s">
        <v>307</v>
      </c>
      <c r="AN27" s="1" t="s">
        <v>726</v>
      </c>
      <c r="AO27" s="1" t="s">
        <v>727</v>
      </c>
      <c r="AP27" s="1">
        <v>68.5</v>
      </c>
      <c r="AQ27" s="1"/>
      <c r="AR27" s="1"/>
      <c r="AS27" s="1"/>
      <c r="AT27" s="1"/>
      <c r="AU27" s="1"/>
      <c r="AV27" s="1"/>
      <c r="AW27" s="1"/>
      <c r="AX27" s="1" t="s">
        <v>728</v>
      </c>
      <c r="AY27" s="1" t="s">
        <v>729</v>
      </c>
      <c r="AZ27" s="1" t="s">
        <v>249</v>
      </c>
      <c r="BA27" s="1" t="s">
        <v>730</v>
      </c>
      <c r="BB27" s="1">
        <v>55.2</v>
      </c>
      <c r="BC27" s="1"/>
      <c r="BD27" s="1" t="s">
        <v>731</v>
      </c>
      <c r="BE27" s="1" t="s">
        <v>732</v>
      </c>
      <c r="BF27" s="1" t="s">
        <v>733</v>
      </c>
      <c r="BG27" s="1" t="s">
        <v>101</v>
      </c>
      <c r="BH27" s="1">
        <v>60.88</v>
      </c>
      <c r="BI27" s="1"/>
      <c r="BJ27" s="1" t="s">
        <v>734</v>
      </c>
      <c r="BK27" s="1" t="s">
        <v>735</v>
      </c>
      <c r="BL27" s="1" t="s">
        <v>736</v>
      </c>
      <c r="BM27" s="1" t="s">
        <v>737</v>
      </c>
      <c r="BN27" s="1">
        <v>10</v>
      </c>
      <c r="BO27" s="1" t="s">
        <v>738</v>
      </c>
      <c r="BP27" s="1" t="str">
        <f>HYPERLINK("https://nconnect.nicmar.ac.in/storage/profile/6a213e6b214b4.png","Download")</f>
        <v>0</v>
      </c>
      <c r="BQ27" s="3"/>
      <c r="BR27" s="3"/>
    </row>
    <row r="28" spans="1:70">
      <c r="A28" s="1" t="s">
        <v>552</v>
      </c>
      <c r="B28" s="1" t="s">
        <v>71</v>
      </c>
      <c r="C28" s="1" t="s">
        <v>739</v>
      </c>
      <c r="D28" s="1" t="s">
        <v>740</v>
      </c>
      <c r="E28" s="1"/>
      <c r="F28" s="1" t="s">
        <v>741</v>
      </c>
      <c r="G28" s="1" t="s">
        <v>742</v>
      </c>
      <c r="H28" s="1" t="s">
        <v>743</v>
      </c>
      <c r="I28" s="1" t="s">
        <v>743</v>
      </c>
      <c r="J28" s="1">
        <v>9623930761</v>
      </c>
      <c r="K28" s="1" t="s">
        <v>79</v>
      </c>
      <c r="L28" s="1" t="s">
        <v>744</v>
      </c>
      <c r="M28" s="1" t="s">
        <v>81</v>
      </c>
      <c r="N28" s="1" t="s">
        <v>493</v>
      </c>
      <c r="O28" s="1" t="s">
        <v>152</v>
      </c>
      <c r="P28" s="1" t="s">
        <v>214</v>
      </c>
      <c r="Q28" s="1" t="s">
        <v>745</v>
      </c>
      <c r="R28" s="1" t="s">
        <v>746</v>
      </c>
      <c r="S28" s="1">
        <v>9975643041</v>
      </c>
      <c r="T28" s="1" t="s">
        <v>120</v>
      </c>
      <c r="U28" s="1" t="s">
        <v>301</v>
      </c>
      <c r="V28" s="1">
        <v>9637643041</v>
      </c>
      <c r="W28" s="1" t="s">
        <v>89</v>
      </c>
      <c r="X28" s="1" t="s">
        <v>747</v>
      </c>
      <c r="Y28" s="1" t="s">
        <v>405</v>
      </c>
      <c r="Z28" s="1" t="s">
        <v>92</v>
      </c>
      <c r="AA28" s="1" t="s">
        <v>747</v>
      </c>
      <c r="AB28" s="1" t="s">
        <v>405</v>
      </c>
      <c r="AC28" s="1" t="s">
        <v>92</v>
      </c>
      <c r="AD28" s="1" t="s">
        <v>93</v>
      </c>
      <c r="AE28" s="1" t="s">
        <v>93</v>
      </c>
      <c r="AF28" s="1" t="s">
        <v>748</v>
      </c>
      <c r="AG28" s="1" t="s">
        <v>307</v>
      </c>
      <c r="AH28" s="1" t="s">
        <v>733</v>
      </c>
      <c r="AI28" s="1" t="s">
        <v>165</v>
      </c>
      <c r="AJ28" s="1">
        <v>79.8</v>
      </c>
      <c r="AK28" s="1">
        <v>8.4</v>
      </c>
      <c r="AL28" s="1" t="s">
        <v>749</v>
      </c>
      <c r="AM28" s="1" t="s">
        <v>750</v>
      </c>
      <c r="AN28" s="1" t="s">
        <v>169</v>
      </c>
      <c r="AO28" s="1" t="s">
        <v>308</v>
      </c>
      <c r="AP28" s="1">
        <v>54.15</v>
      </c>
      <c r="AQ28" s="1"/>
      <c r="AR28" s="1"/>
      <c r="AS28" s="1"/>
      <c r="AT28" s="1"/>
      <c r="AU28" s="1"/>
      <c r="AV28" s="1"/>
      <c r="AW28" s="1"/>
      <c r="AX28" s="1" t="s">
        <v>410</v>
      </c>
      <c r="AY28" s="1" t="s">
        <v>751</v>
      </c>
      <c r="AZ28" s="1" t="s">
        <v>173</v>
      </c>
      <c r="BA28" s="1" t="s">
        <v>229</v>
      </c>
      <c r="BB28" s="1">
        <v>78.1</v>
      </c>
      <c r="BC28" s="1"/>
      <c r="BD28" s="1"/>
      <c r="BE28" s="1"/>
      <c r="BF28" s="1"/>
      <c r="BG28" s="1"/>
      <c r="BH28" s="1"/>
      <c r="BI28" s="1"/>
      <c r="BJ28" s="1" t="s">
        <v>734</v>
      </c>
      <c r="BK28" s="1"/>
      <c r="BL28" s="1"/>
      <c r="BM28" s="1" t="s">
        <v>752</v>
      </c>
      <c r="BN28" s="1">
        <v>8</v>
      </c>
      <c r="BO28" s="1" t="s">
        <v>753</v>
      </c>
      <c r="BP28" s="1" t="str">
        <f>HYPERLINK("https://nconnect.nicmar.ac.in/storage/profile/6a2144da8acc0.png","Download")</f>
        <v>0</v>
      </c>
      <c r="BQ28" s="3"/>
      <c r="BR28" s="3"/>
    </row>
    <row r="29" spans="1:70">
      <c r="A29" s="1" t="s">
        <v>552</v>
      </c>
      <c r="B29" s="1" t="s">
        <v>71</v>
      </c>
      <c r="C29" s="1" t="s">
        <v>754</v>
      </c>
      <c r="D29" s="1" t="s">
        <v>755</v>
      </c>
      <c r="E29" s="1" t="s">
        <v>756</v>
      </c>
      <c r="F29" s="1" t="s">
        <v>757</v>
      </c>
      <c r="G29" s="1" t="s">
        <v>758</v>
      </c>
      <c r="H29" s="1" t="s">
        <v>759</v>
      </c>
      <c r="I29" s="1" t="s">
        <v>759</v>
      </c>
      <c r="J29" s="1">
        <v>9372626547</v>
      </c>
      <c r="K29" s="1" t="s">
        <v>79</v>
      </c>
      <c r="L29" s="1" t="s">
        <v>760</v>
      </c>
      <c r="M29" s="1" t="s">
        <v>81</v>
      </c>
      <c r="N29" s="1" t="s">
        <v>761</v>
      </c>
      <c r="O29" s="1" t="s">
        <v>152</v>
      </c>
      <c r="P29" s="1" t="s">
        <v>84</v>
      </c>
      <c r="Q29" s="1" t="s">
        <v>762</v>
      </c>
      <c r="R29" s="1" t="s">
        <v>756</v>
      </c>
      <c r="S29" s="1">
        <v>7977916384</v>
      </c>
      <c r="T29" s="1" t="s">
        <v>763</v>
      </c>
      <c r="U29" s="1" t="s">
        <v>764</v>
      </c>
      <c r="V29" s="1">
        <v>9082010533</v>
      </c>
      <c r="W29" s="1" t="s">
        <v>651</v>
      </c>
      <c r="X29" s="1" t="s">
        <v>765</v>
      </c>
      <c r="Y29" s="1" t="s">
        <v>766</v>
      </c>
      <c r="Z29" s="1" t="s">
        <v>92</v>
      </c>
      <c r="AA29" s="1" t="s">
        <v>765</v>
      </c>
      <c r="AB29" s="1" t="s">
        <v>766</v>
      </c>
      <c r="AC29" s="1" t="s">
        <v>92</v>
      </c>
      <c r="AD29" s="1" t="s">
        <v>93</v>
      </c>
      <c r="AE29" s="1" t="s">
        <v>93</v>
      </c>
      <c r="AF29" s="1" t="s">
        <v>767</v>
      </c>
      <c r="AG29" s="1" t="s">
        <v>160</v>
      </c>
      <c r="AH29" s="1" t="s">
        <v>162</v>
      </c>
      <c r="AI29" s="1" t="s">
        <v>479</v>
      </c>
      <c r="AJ29" s="1">
        <v>75.4</v>
      </c>
      <c r="AK29" s="1"/>
      <c r="AL29" s="1" t="s">
        <v>768</v>
      </c>
      <c r="AM29" s="1" t="s">
        <v>160</v>
      </c>
      <c r="AN29" s="1" t="s">
        <v>479</v>
      </c>
      <c r="AO29" s="1" t="s">
        <v>308</v>
      </c>
      <c r="AP29" s="1">
        <v>57.38</v>
      </c>
      <c r="AQ29" s="1"/>
      <c r="AR29" s="1"/>
      <c r="AS29" s="1"/>
      <c r="AT29" s="1"/>
      <c r="AU29" s="1"/>
      <c r="AV29" s="1"/>
      <c r="AW29" s="1"/>
      <c r="AX29" s="1" t="s">
        <v>253</v>
      </c>
      <c r="AY29" s="1" t="s">
        <v>769</v>
      </c>
      <c r="AZ29" s="1" t="s">
        <v>201</v>
      </c>
      <c r="BA29" s="1" t="s">
        <v>682</v>
      </c>
      <c r="BB29" s="1">
        <v>69.62</v>
      </c>
      <c r="BC29" s="1">
        <v>7.92</v>
      </c>
      <c r="BD29" s="1"/>
      <c r="BE29" s="1"/>
      <c r="BF29" s="1"/>
      <c r="BG29" s="1"/>
      <c r="BH29" s="1"/>
      <c r="BI29" s="1"/>
      <c r="BJ29" s="1" t="s">
        <v>255</v>
      </c>
      <c r="BK29" s="1"/>
      <c r="BL29" s="1"/>
      <c r="BM29" s="1" t="s">
        <v>770</v>
      </c>
      <c r="BN29" s="1">
        <v>35</v>
      </c>
      <c r="BO29" s="1" t="s">
        <v>771</v>
      </c>
      <c r="BP29" s="1" t="str">
        <f>HYPERLINK("https://nconnect.nicmar.ac.in/storage/profile/6a215333ef911.png","Download")</f>
        <v>0</v>
      </c>
      <c r="BQ29" s="3"/>
      <c r="BR29" s="3"/>
    </row>
    <row r="30" spans="1:70">
      <c r="A30" s="1" t="s">
        <v>552</v>
      </c>
      <c r="B30" s="1" t="s">
        <v>71</v>
      </c>
      <c r="C30" s="1" t="s">
        <v>772</v>
      </c>
      <c r="D30" s="1" t="s">
        <v>773</v>
      </c>
      <c r="E30" s="1"/>
      <c r="F30" s="1" t="s">
        <v>774</v>
      </c>
      <c r="G30" s="1" t="s">
        <v>775</v>
      </c>
      <c r="H30" s="1" t="s">
        <v>776</v>
      </c>
      <c r="I30" s="1" t="s">
        <v>776</v>
      </c>
      <c r="J30" s="1">
        <v>6297795289</v>
      </c>
      <c r="K30" s="1" t="s">
        <v>79</v>
      </c>
      <c r="L30" s="1" t="s">
        <v>777</v>
      </c>
      <c r="M30" s="1" t="s">
        <v>81</v>
      </c>
      <c r="N30" s="1" t="s">
        <v>493</v>
      </c>
      <c r="O30" s="1" t="s">
        <v>152</v>
      </c>
      <c r="P30" s="1" t="s">
        <v>84</v>
      </c>
      <c r="Q30" s="1" t="s">
        <v>778</v>
      </c>
      <c r="R30" s="1" t="s">
        <v>779</v>
      </c>
      <c r="S30" s="1">
        <v>9732668113</v>
      </c>
      <c r="T30" s="1" t="s">
        <v>496</v>
      </c>
      <c r="U30" s="1" t="s">
        <v>780</v>
      </c>
      <c r="V30" s="1">
        <v>7479093287</v>
      </c>
      <c r="W30" s="1" t="s">
        <v>273</v>
      </c>
      <c r="X30" s="1" t="s">
        <v>781</v>
      </c>
      <c r="Y30" s="1" t="s">
        <v>782</v>
      </c>
      <c r="Z30" s="1" t="s">
        <v>783</v>
      </c>
      <c r="AA30" s="1" t="s">
        <v>781</v>
      </c>
      <c r="AB30" s="1" t="s">
        <v>782</v>
      </c>
      <c r="AC30" s="1" t="s">
        <v>783</v>
      </c>
      <c r="AD30" s="1" t="s">
        <v>93</v>
      </c>
      <c r="AE30" s="1" t="s">
        <v>93</v>
      </c>
      <c r="AF30" s="1" t="s">
        <v>784</v>
      </c>
      <c r="AG30" s="1" t="s">
        <v>785</v>
      </c>
      <c r="AH30" s="1" t="s">
        <v>786</v>
      </c>
      <c r="AI30" s="1" t="s">
        <v>479</v>
      </c>
      <c r="AJ30" s="1">
        <v>72.57</v>
      </c>
      <c r="AK30" s="1"/>
      <c r="AL30" s="1" t="s">
        <v>784</v>
      </c>
      <c r="AM30" s="1" t="s">
        <v>787</v>
      </c>
      <c r="AN30" s="1" t="s">
        <v>281</v>
      </c>
      <c r="AO30" s="1" t="s">
        <v>308</v>
      </c>
      <c r="AP30" s="1">
        <v>74.33</v>
      </c>
      <c r="AQ30" s="1"/>
      <c r="AR30" s="1"/>
      <c r="AS30" s="1"/>
      <c r="AT30" s="1"/>
      <c r="AU30" s="1"/>
      <c r="AV30" s="1"/>
      <c r="AW30" s="1"/>
      <c r="AX30" s="1" t="s">
        <v>788</v>
      </c>
      <c r="AY30" s="1" t="s">
        <v>789</v>
      </c>
      <c r="AZ30" s="1" t="s">
        <v>433</v>
      </c>
      <c r="BA30" s="1" t="s">
        <v>481</v>
      </c>
      <c r="BB30" s="1">
        <v>74.4</v>
      </c>
      <c r="BC30" s="1">
        <v>7.94</v>
      </c>
      <c r="BD30" s="1"/>
      <c r="BE30" s="1"/>
      <c r="BF30" s="1"/>
      <c r="BG30" s="1"/>
      <c r="BH30" s="1"/>
      <c r="BI30" s="1"/>
      <c r="BJ30" s="1" t="s">
        <v>790</v>
      </c>
      <c r="BK30" s="1"/>
      <c r="BL30" s="1"/>
      <c r="BM30" s="1" t="s">
        <v>791</v>
      </c>
      <c r="BN30" s="1">
        <v>7</v>
      </c>
      <c r="BO30" s="1"/>
      <c r="BP30" s="1" t="str">
        <f>HYPERLINK("https://nconnect.nicmar.ac.in/storage/profile/6a215af3bfa89.png","Download")</f>
        <v>0</v>
      </c>
      <c r="BQ30" s="3"/>
      <c r="BR30" s="3"/>
    </row>
    <row r="31" spans="1:70">
      <c r="A31" s="1" t="s">
        <v>552</v>
      </c>
      <c r="B31" s="1" t="s">
        <v>71</v>
      </c>
      <c r="C31" s="1" t="s">
        <v>792</v>
      </c>
      <c r="D31" s="1" t="s">
        <v>793</v>
      </c>
      <c r="E31" s="1" t="s">
        <v>794</v>
      </c>
      <c r="F31" s="1" t="s">
        <v>795</v>
      </c>
      <c r="G31" s="1" t="s">
        <v>796</v>
      </c>
      <c r="H31" s="1" t="s">
        <v>797</v>
      </c>
      <c r="I31" s="1" t="s">
        <v>798</v>
      </c>
      <c r="J31" s="1">
        <v>8830674430</v>
      </c>
      <c r="K31" s="1" t="s">
        <v>79</v>
      </c>
      <c r="L31" s="1" t="s">
        <v>799</v>
      </c>
      <c r="M31" s="1" t="s">
        <v>81</v>
      </c>
      <c r="N31" s="1" t="s">
        <v>800</v>
      </c>
      <c r="O31" s="1" t="s">
        <v>801</v>
      </c>
      <c r="P31" s="1" t="s">
        <v>117</v>
      </c>
      <c r="Q31" s="1" t="s">
        <v>802</v>
      </c>
      <c r="R31" s="1" t="s">
        <v>803</v>
      </c>
      <c r="S31" s="1">
        <v>9421678197</v>
      </c>
      <c r="T31" s="1" t="s">
        <v>804</v>
      </c>
      <c r="U31" s="1" t="s">
        <v>805</v>
      </c>
      <c r="V31" s="1">
        <v>9422291492</v>
      </c>
      <c r="W31" s="1" t="s">
        <v>806</v>
      </c>
      <c r="X31" s="1" t="s">
        <v>807</v>
      </c>
      <c r="Y31" s="1" t="s">
        <v>91</v>
      </c>
      <c r="Z31" s="1" t="s">
        <v>92</v>
      </c>
      <c r="AA31" s="1" t="s">
        <v>807</v>
      </c>
      <c r="AB31" s="1" t="s">
        <v>91</v>
      </c>
      <c r="AC31" s="1" t="s">
        <v>92</v>
      </c>
      <c r="AD31" s="1" t="s">
        <v>93</v>
      </c>
      <c r="AE31" s="1" t="s">
        <v>93</v>
      </c>
      <c r="AF31" s="1" t="s">
        <v>808</v>
      </c>
      <c r="AG31" s="1" t="s">
        <v>809</v>
      </c>
      <c r="AH31" s="1" t="s">
        <v>96</v>
      </c>
      <c r="AI31" s="1" t="s">
        <v>97</v>
      </c>
      <c r="AJ31" s="1">
        <v>70.2</v>
      </c>
      <c r="AK31" s="1"/>
      <c r="AL31" s="1" t="s">
        <v>810</v>
      </c>
      <c r="AM31" s="1" t="s">
        <v>160</v>
      </c>
      <c r="AN31" s="1" t="s">
        <v>165</v>
      </c>
      <c r="AO31" s="1" t="s">
        <v>101</v>
      </c>
      <c r="AP31" s="1">
        <v>64.31</v>
      </c>
      <c r="AQ31" s="1"/>
      <c r="AR31" s="1"/>
      <c r="AS31" s="1"/>
      <c r="AT31" s="1"/>
      <c r="AU31" s="1"/>
      <c r="AV31" s="1"/>
      <c r="AW31" s="1"/>
      <c r="AX31" s="1" t="s">
        <v>811</v>
      </c>
      <c r="AY31" s="1" t="s">
        <v>812</v>
      </c>
      <c r="AZ31" s="1" t="s">
        <v>169</v>
      </c>
      <c r="BA31" s="1" t="s">
        <v>229</v>
      </c>
      <c r="BB31" s="1">
        <v>54.99</v>
      </c>
      <c r="BC31" s="1">
        <v>7.03</v>
      </c>
      <c r="BD31" s="1"/>
      <c r="BE31" s="1"/>
      <c r="BF31" s="1"/>
      <c r="BG31" s="1"/>
      <c r="BH31" s="1"/>
      <c r="BI31" s="1"/>
      <c r="BJ31" s="1" t="s">
        <v>813</v>
      </c>
      <c r="BK31" s="1"/>
      <c r="BL31" s="1"/>
      <c r="BM31" s="1" t="s">
        <v>814</v>
      </c>
      <c r="BN31" s="1">
        <v>7</v>
      </c>
      <c r="BO31" s="1"/>
      <c r="BP31" s="1" t="str">
        <f>HYPERLINK("https://nconnect.nicmar.ac.in/storage/profile/6a2151e4b96fb.png","Download")</f>
        <v>0</v>
      </c>
      <c r="BQ31" s="3"/>
      <c r="BR31" s="3"/>
    </row>
    <row r="32" spans="1:70">
      <c r="A32" s="1" t="s">
        <v>552</v>
      </c>
      <c r="B32" s="1" t="s">
        <v>71</v>
      </c>
      <c r="C32" s="1" t="s">
        <v>815</v>
      </c>
      <c r="D32" s="1" t="s">
        <v>816</v>
      </c>
      <c r="E32" s="1"/>
      <c r="F32" s="1" t="s">
        <v>236</v>
      </c>
      <c r="G32" s="1" t="s">
        <v>817</v>
      </c>
      <c r="H32" s="1" t="s">
        <v>818</v>
      </c>
      <c r="I32" s="1" t="s">
        <v>819</v>
      </c>
      <c r="J32" s="1">
        <v>7038306695</v>
      </c>
      <c r="K32" s="1" t="s">
        <v>79</v>
      </c>
      <c r="L32" s="1" t="s">
        <v>820</v>
      </c>
      <c r="M32" s="1" t="s">
        <v>81</v>
      </c>
      <c r="N32" s="1" t="s">
        <v>821</v>
      </c>
      <c r="O32" s="1" t="s">
        <v>822</v>
      </c>
      <c r="P32" s="1" t="s">
        <v>214</v>
      </c>
      <c r="Q32" s="1" t="s">
        <v>823</v>
      </c>
      <c r="R32" s="1" t="s">
        <v>824</v>
      </c>
      <c r="S32" s="1">
        <v>9822616855</v>
      </c>
      <c r="T32" s="1" t="s">
        <v>87</v>
      </c>
      <c r="U32" s="1" t="s">
        <v>825</v>
      </c>
      <c r="V32" s="1">
        <v>9850107466</v>
      </c>
      <c r="W32" s="1" t="s">
        <v>89</v>
      </c>
      <c r="X32" s="1" t="s">
        <v>826</v>
      </c>
      <c r="Y32" s="1" t="s">
        <v>191</v>
      </c>
      <c r="Z32" s="1" t="s">
        <v>92</v>
      </c>
      <c r="AA32" s="1" t="s">
        <v>826</v>
      </c>
      <c r="AB32" s="1" t="s">
        <v>191</v>
      </c>
      <c r="AC32" s="1" t="s">
        <v>92</v>
      </c>
      <c r="AD32" s="1" t="s">
        <v>93</v>
      </c>
      <c r="AE32" s="1" t="s">
        <v>93</v>
      </c>
      <c r="AF32" s="1" t="s">
        <v>827</v>
      </c>
      <c r="AG32" s="1" t="s">
        <v>307</v>
      </c>
      <c r="AH32" s="1" t="s">
        <v>678</v>
      </c>
      <c r="AI32" s="1" t="s">
        <v>166</v>
      </c>
      <c r="AJ32" s="1">
        <v>64</v>
      </c>
      <c r="AK32" s="1"/>
      <c r="AL32" s="1" t="s">
        <v>828</v>
      </c>
      <c r="AM32" s="1" t="s">
        <v>829</v>
      </c>
      <c r="AN32" s="1" t="s">
        <v>433</v>
      </c>
      <c r="AO32" s="1" t="s">
        <v>360</v>
      </c>
      <c r="AP32" s="1">
        <v>60</v>
      </c>
      <c r="AQ32" s="1"/>
      <c r="AR32" s="1"/>
      <c r="AS32" s="1"/>
      <c r="AT32" s="1"/>
      <c r="AU32" s="1"/>
      <c r="AV32" s="1"/>
      <c r="AW32" s="1"/>
      <c r="AX32" s="1" t="s">
        <v>830</v>
      </c>
      <c r="AY32" s="1" t="s">
        <v>830</v>
      </c>
      <c r="AZ32" s="1" t="s">
        <v>681</v>
      </c>
      <c r="BA32" s="1" t="s">
        <v>590</v>
      </c>
      <c r="BB32" s="1">
        <v>77.4</v>
      </c>
      <c r="BC32" s="1">
        <v>8.49</v>
      </c>
      <c r="BD32" s="1"/>
      <c r="BE32" s="1"/>
      <c r="BF32" s="1"/>
      <c r="BG32" s="1"/>
      <c r="BH32" s="1"/>
      <c r="BI32" s="1"/>
      <c r="BJ32" s="1" t="s">
        <v>831</v>
      </c>
      <c r="BK32" s="1"/>
      <c r="BL32" s="1"/>
      <c r="BM32" s="1" t="s">
        <v>832</v>
      </c>
      <c r="BN32" s="1">
        <v>18</v>
      </c>
      <c r="BO32" s="1"/>
      <c r="BP32" s="1" t="str">
        <f>HYPERLINK("https://nconnect.nicmar.ac.in/storage/profile/6a213db498d95.png","Download")</f>
        <v>0</v>
      </c>
      <c r="BQ32" s="3"/>
      <c r="BR32" s="3"/>
    </row>
    <row r="33" spans="1:70">
      <c r="A33" s="1" t="s">
        <v>552</v>
      </c>
      <c r="B33" s="1" t="s">
        <v>71</v>
      </c>
      <c r="C33" s="1" t="s">
        <v>833</v>
      </c>
      <c r="D33" s="1" t="s">
        <v>834</v>
      </c>
      <c r="E33" s="1"/>
      <c r="F33" s="1" t="s">
        <v>835</v>
      </c>
      <c r="G33" s="1" t="s">
        <v>836</v>
      </c>
      <c r="H33" s="1" t="s">
        <v>837</v>
      </c>
      <c r="I33" s="1" t="s">
        <v>838</v>
      </c>
      <c r="J33" s="1">
        <v>6299309410</v>
      </c>
      <c r="K33" s="1" t="s">
        <v>148</v>
      </c>
      <c r="L33" s="1" t="s">
        <v>839</v>
      </c>
      <c r="M33" s="1" t="s">
        <v>81</v>
      </c>
      <c r="N33" s="1" t="s">
        <v>493</v>
      </c>
      <c r="O33" s="1" t="s">
        <v>822</v>
      </c>
      <c r="P33" s="1" t="s">
        <v>214</v>
      </c>
      <c r="Q33" s="1" t="s">
        <v>840</v>
      </c>
      <c r="R33" s="1" t="s">
        <v>841</v>
      </c>
      <c r="S33" s="1">
        <v>9262353433</v>
      </c>
      <c r="T33" s="1" t="s">
        <v>842</v>
      </c>
      <c r="U33" s="1" t="s">
        <v>843</v>
      </c>
      <c r="V33" s="1">
        <v>7070780503</v>
      </c>
      <c r="W33" s="1" t="s">
        <v>156</v>
      </c>
      <c r="X33" s="1" t="s">
        <v>844</v>
      </c>
      <c r="Y33" s="1" t="s">
        <v>845</v>
      </c>
      <c r="Z33" s="1" t="s">
        <v>846</v>
      </c>
      <c r="AA33" s="1" t="s">
        <v>844</v>
      </c>
      <c r="AB33" s="1" t="s">
        <v>845</v>
      </c>
      <c r="AC33" s="1" t="s">
        <v>846</v>
      </c>
      <c r="AD33" s="1" t="s">
        <v>93</v>
      </c>
      <c r="AE33" s="1" t="s">
        <v>93</v>
      </c>
      <c r="AF33" s="1" t="s">
        <v>847</v>
      </c>
      <c r="AG33" s="1" t="s">
        <v>848</v>
      </c>
      <c r="AH33" s="1" t="s">
        <v>503</v>
      </c>
      <c r="AI33" s="1" t="s">
        <v>527</v>
      </c>
      <c r="AJ33" s="1">
        <v>81.7</v>
      </c>
      <c r="AK33" s="1">
        <v>8.6</v>
      </c>
      <c r="AL33" s="1" t="s">
        <v>849</v>
      </c>
      <c r="AM33" s="1" t="s">
        <v>848</v>
      </c>
      <c r="AN33" s="1" t="s">
        <v>678</v>
      </c>
      <c r="AO33" s="1" t="s">
        <v>166</v>
      </c>
      <c r="AP33" s="1">
        <v>72.8</v>
      </c>
      <c r="AQ33" s="1"/>
      <c r="AR33" s="1"/>
      <c r="AS33" s="1"/>
      <c r="AT33" s="1"/>
      <c r="AU33" s="1"/>
      <c r="AV33" s="1"/>
      <c r="AW33" s="1"/>
      <c r="AX33" s="1" t="s">
        <v>850</v>
      </c>
      <c r="AY33" s="1" t="s">
        <v>851</v>
      </c>
      <c r="AZ33" s="1" t="s">
        <v>201</v>
      </c>
      <c r="BA33" s="1" t="s">
        <v>436</v>
      </c>
      <c r="BB33" s="1">
        <v>75.84</v>
      </c>
      <c r="BC33" s="1">
        <v>7.53</v>
      </c>
      <c r="BD33" s="1"/>
      <c r="BE33" s="1"/>
      <c r="BF33" s="1"/>
      <c r="BG33" s="1"/>
      <c r="BH33" s="1"/>
      <c r="BI33" s="1"/>
      <c r="BJ33" s="1" t="s">
        <v>591</v>
      </c>
      <c r="BK33" s="1"/>
      <c r="BL33" s="1"/>
      <c r="BM33" s="1" t="s">
        <v>852</v>
      </c>
      <c r="BN33" s="1">
        <v>35</v>
      </c>
      <c r="BO33" s="1"/>
      <c r="BP33" s="1" t="str">
        <f>HYPERLINK("https://nconnect.nicmar.ac.in/storage/profile/6a2122372a8fe.png","Download")</f>
        <v>0</v>
      </c>
      <c r="BQ33" s="3"/>
      <c r="BR33" s="3"/>
    </row>
    <row r="34" spans="1:70">
      <c r="A34" s="1" t="s">
        <v>552</v>
      </c>
      <c r="B34" s="1" t="s">
        <v>71</v>
      </c>
      <c r="C34" s="1" t="s">
        <v>853</v>
      </c>
      <c r="D34" s="1" t="s">
        <v>854</v>
      </c>
      <c r="E34" s="1"/>
      <c r="F34" s="1" t="s">
        <v>855</v>
      </c>
      <c r="G34" s="1" t="s">
        <v>856</v>
      </c>
      <c r="H34" s="1" t="s">
        <v>857</v>
      </c>
      <c r="I34" s="1" t="s">
        <v>858</v>
      </c>
      <c r="J34" s="1">
        <v>9131074814</v>
      </c>
      <c r="K34" s="1" t="s">
        <v>79</v>
      </c>
      <c r="L34" s="1" t="s">
        <v>859</v>
      </c>
      <c r="M34" s="1" t="s">
        <v>81</v>
      </c>
      <c r="N34" s="1" t="s">
        <v>860</v>
      </c>
      <c r="O34" s="1" t="s">
        <v>822</v>
      </c>
      <c r="P34" s="1" t="s">
        <v>214</v>
      </c>
      <c r="Q34" s="1" t="s">
        <v>861</v>
      </c>
      <c r="R34" s="1" t="s">
        <v>862</v>
      </c>
      <c r="S34" s="1">
        <v>9584462986</v>
      </c>
      <c r="T34" s="1" t="s">
        <v>863</v>
      </c>
      <c r="U34" s="1" t="s">
        <v>864</v>
      </c>
      <c r="V34" s="1">
        <v>6230971970</v>
      </c>
      <c r="W34" s="1" t="s">
        <v>89</v>
      </c>
      <c r="X34" s="1" t="s">
        <v>865</v>
      </c>
      <c r="Y34" s="1" t="s">
        <v>866</v>
      </c>
      <c r="Z34" s="1" t="s">
        <v>867</v>
      </c>
      <c r="AA34" s="1" t="s">
        <v>865</v>
      </c>
      <c r="AB34" s="1" t="s">
        <v>866</v>
      </c>
      <c r="AC34" s="1" t="s">
        <v>867</v>
      </c>
      <c r="AD34" s="1" t="s">
        <v>93</v>
      </c>
      <c r="AE34" s="1" t="s">
        <v>93</v>
      </c>
      <c r="AF34" s="1" t="s">
        <v>868</v>
      </c>
      <c r="AG34" s="1" t="s">
        <v>869</v>
      </c>
      <c r="AH34" s="1" t="s">
        <v>162</v>
      </c>
      <c r="AI34" s="1" t="s">
        <v>165</v>
      </c>
      <c r="AJ34" s="1">
        <v>60.8</v>
      </c>
      <c r="AK34" s="1">
        <v>6.4</v>
      </c>
      <c r="AL34" s="1" t="s">
        <v>870</v>
      </c>
      <c r="AM34" s="1" t="s">
        <v>871</v>
      </c>
      <c r="AN34" s="1" t="s">
        <v>636</v>
      </c>
      <c r="AO34" s="1" t="s">
        <v>308</v>
      </c>
      <c r="AP34" s="1">
        <v>59.6</v>
      </c>
      <c r="AQ34" s="1"/>
      <c r="AR34" s="1"/>
      <c r="AS34" s="1"/>
      <c r="AT34" s="1"/>
      <c r="AU34" s="1"/>
      <c r="AV34" s="1"/>
      <c r="AW34" s="1"/>
      <c r="AX34" s="1" t="s">
        <v>872</v>
      </c>
      <c r="AY34" s="1" t="s">
        <v>873</v>
      </c>
      <c r="AZ34" s="1" t="s">
        <v>201</v>
      </c>
      <c r="BA34" s="1" t="s">
        <v>874</v>
      </c>
      <c r="BB34" s="1">
        <v>68.68</v>
      </c>
      <c r="BC34" s="1">
        <v>7.23</v>
      </c>
      <c r="BD34" s="1"/>
      <c r="BE34" s="1"/>
      <c r="BF34" s="1"/>
      <c r="BG34" s="1"/>
      <c r="BH34" s="1"/>
      <c r="BI34" s="1"/>
      <c r="BJ34" s="1" t="s">
        <v>875</v>
      </c>
      <c r="BK34" s="1"/>
      <c r="BL34" s="1"/>
      <c r="BM34" s="1" t="s">
        <v>876</v>
      </c>
      <c r="BN34" s="1">
        <v>17</v>
      </c>
      <c r="BO34" s="1"/>
      <c r="BP34" s="1" t="str">
        <f>HYPERLINK("https://nconnect.nicmar.ac.in/storage/profile/6a2117038be45.png","Download")</f>
        <v>0</v>
      </c>
      <c r="BQ34" s="3"/>
      <c r="BR34" s="3"/>
    </row>
    <row r="35" spans="1:70">
      <c r="A35" s="1" t="s">
        <v>552</v>
      </c>
      <c r="B35" s="1" t="s">
        <v>71</v>
      </c>
      <c r="C35" s="1" t="s">
        <v>877</v>
      </c>
      <c r="D35" s="1" t="s">
        <v>878</v>
      </c>
      <c r="E35" s="1"/>
      <c r="F35" s="1" t="s">
        <v>879</v>
      </c>
      <c r="G35" s="1" t="s">
        <v>880</v>
      </c>
      <c r="H35" s="1" t="s">
        <v>881</v>
      </c>
      <c r="I35" s="1" t="s">
        <v>881</v>
      </c>
      <c r="J35" s="1">
        <v>9400426300</v>
      </c>
      <c r="K35" s="1" t="s">
        <v>79</v>
      </c>
      <c r="L35" s="1" t="s">
        <v>882</v>
      </c>
      <c r="M35" s="1" t="s">
        <v>81</v>
      </c>
      <c r="N35" s="1" t="s">
        <v>883</v>
      </c>
      <c r="O35" s="1" t="s">
        <v>884</v>
      </c>
      <c r="P35" s="1" t="s">
        <v>214</v>
      </c>
      <c r="Q35" s="1" t="s">
        <v>885</v>
      </c>
      <c r="R35" s="1" t="s">
        <v>886</v>
      </c>
      <c r="S35" s="1">
        <v>9447796300</v>
      </c>
      <c r="T35" s="1" t="s">
        <v>887</v>
      </c>
      <c r="U35" s="1" t="s">
        <v>888</v>
      </c>
      <c r="V35" s="1">
        <v>9446655660</v>
      </c>
      <c r="W35" s="1" t="s">
        <v>889</v>
      </c>
      <c r="X35" s="1" t="s">
        <v>890</v>
      </c>
      <c r="Y35" s="1" t="s">
        <v>891</v>
      </c>
      <c r="Z35" s="1" t="s">
        <v>125</v>
      </c>
      <c r="AA35" s="1" t="s">
        <v>892</v>
      </c>
      <c r="AB35" s="1" t="s">
        <v>191</v>
      </c>
      <c r="AC35" s="1" t="s">
        <v>92</v>
      </c>
      <c r="AD35" s="1" t="s">
        <v>93</v>
      </c>
      <c r="AE35" s="1" t="s">
        <v>93</v>
      </c>
      <c r="AF35" s="1" t="s">
        <v>893</v>
      </c>
      <c r="AG35" s="1" t="s">
        <v>894</v>
      </c>
      <c r="AH35" s="1" t="s">
        <v>503</v>
      </c>
      <c r="AI35" s="1" t="s">
        <v>162</v>
      </c>
      <c r="AJ35" s="1">
        <v>57.0</v>
      </c>
      <c r="AK35" s="1">
        <v>6.0</v>
      </c>
      <c r="AL35" s="1" t="s">
        <v>893</v>
      </c>
      <c r="AM35" s="1" t="s">
        <v>894</v>
      </c>
      <c r="AN35" s="1" t="s">
        <v>678</v>
      </c>
      <c r="AO35" s="1" t="s">
        <v>166</v>
      </c>
      <c r="AP35" s="1">
        <v>73.4</v>
      </c>
      <c r="AQ35" s="1">
        <v>7.68</v>
      </c>
      <c r="AR35" s="1"/>
      <c r="AS35" s="1"/>
      <c r="AT35" s="1"/>
      <c r="AU35" s="1"/>
      <c r="AV35" s="1"/>
      <c r="AW35" s="1"/>
      <c r="AX35" s="1" t="s">
        <v>895</v>
      </c>
      <c r="AY35" s="1" t="s">
        <v>896</v>
      </c>
      <c r="AZ35" s="1" t="s">
        <v>169</v>
      </c>
      <c r="BA35" s="1" t="s">
        <v>897</v>
      </c>
      <c r="BB35" s="1">
        <v>51.45</v>
      </c>
      <c r="BC35" s="1"/>
      <c r="BD35" s="1"/>
      <c r="BE35" s="1"/>
      <c r="BF35" s="1"/>
      <c r="BG35" s="1"/>
      <c r="BH35" s="1"/>
      <c r="BI35" s="1"/>
      <c r="BJ35" s="1" t="s">
        <v>898</v>
      </c>
      <c r="BK35" s="1"/>
      <c r="BL35" s="1"/>
      <c r="BM35" s="1" t="s">
        <v>899</v>
      </c>
      <c r="BN35" s="1">
        <v>8</v>
      </c>
      <c r="BO35" s="1"/>
      <c r="BP35" s="1" t="str">
        <f>HYPERLINK("https://nconnect.nicmar.ac.in/storage/profile/6a210dbd65393.png","Download")</f>
        <v>0</v>
      </c>
      <c r="BQ35" s="3"/>
      <c r="BR35" s="3"/>
    </row>
    <row r="36" spans="1:70">
      <c r="A36" s="1" t="s">
        <v>552</v>
      </c>
      <c r="B36" s="1" t="s">
        <v>71</v>
      </c>
      <c r="C36" s="1" t="s">
        <v>900</v>
      </c>
      <c r="D36" s="1" t="s">
        <v>901</v>
      </c>
      <c r="E36" s="1" t="s">
        <v>902</v>
      </c>
      <c r="F36" s="1" t="s">
        <v>903</v>
      </c>
      <c r="G36" s="1" t="s">
        <v>904</v>
      </c>
      <c r="H36" s="1" t="s">
        <v>905</v>
      </c>
      <c r="I36" s="1" t="s">
        <v>905</v>
      </c>
      <c r="J36" s="1">
        <v>9657894169</v>
      </c>
      <c r="K36" s="1" t="s">
        <v>79</v>
      </c>
      <c r="L36" s="1" t="s">
        <v>906</v>
      </c>
      <c r="M36" s="1" t="s">
        <v>81</v>
      </c>
      <c r="N36" s="1" t="s">
        <v>907</v>
      </c>
      <c r="O36" s="1" t="s">
        <v>908</v>
      </c>
      <c r="P36" s="1" t="s">
        <v>351</v>
      </c>
      <c r="Q36" s="1" t="s">
        <v>909</v>
      </c>
      <c r="R36" s="1" t="s">
        <v>902</v>
      </c>
      <c r="S36" s="1">
        <v>9623976715</v>
      </c>
      <c r="T36" s="1" t="s">
        <v>910</v>
      </c>
      <c r="U36" s="1" t="s">
        <v>911</v>
      </c>
      <c r="V36" s="1">
        <v>9518536526</v>
      </c>
      <c r="W36" s="1" t="s">
        <v>156</v>
      </c>
      <c r="X36" s="1" t="s">
        <v>912</v>
      </c>
      <c r="Y36" s="1" t="s">
        <v>191</v>
      </c>
      <c r="Z36" s="1" t="s">
        <v>92</v>
      </c>
      <c r="AA36" s="1" t="s">
        <v>912</v>
      </c>
      <c r="AB36" s="1" t="s">
        <v>191</v>
      </c>
      <c r="AC36" s="1" t="s">
        <v>92</v>
      </c>
      <c r="AD36" s="1" t="s">
        <v>93</v>
      </c>
      <c r="AE36" s="1" t="s">
        <v>93</v>
      </c>
      <c r="AF36" s="1" t="s">
        <v>913</v>
      </c>
      <c r="AG36" s="1" t="s">
        <v>914</v>
      </c>
      <c r="AH36" s="1" t="s">
        <v>915</v>
      </c>
      <c r="AI36" s="1" t="s">
        <v>281</v>
      </c>
      <c r="AJ36" s="1">
        <v>67.4</v>
      </c>
      <c r="AK36" s="1">
        <v>7.09</v>
      </c>
      <c r="AL36" s="1" t="s">
        <v>916</v>
      </c>
      <c r="AM36" s="1" t="s">
        <v>917</v>
      </c>
      <c r="AN36" s="1" t="s">
        <v>359</v>
      </c>
      <c r="AO36" s="1" t="s">
        <v>360</v>
      </c>
      <c r="AP36" s="1">
        <v>57.07</v>
      </c>
      <c r="AQ36" s="1">
        <v>6.01</v>
      </c>
      <c r="AR36" s="1"/>
      <c r="AS36" s="1"/>
      <c r="AT36" s="1"/>
      <c r="AU36" s="1"/>
      <c r="AV36" s="1"/>
      <c r="AW36" s="1"/>
      <c r="AX36" s="1" t="s">
        <v>918</v>
      </c>
      <c r="AY36" s="1" t="s">
        <v>919</v>
      </c>
      <c r="AZ36" s="1" t="s">
        <v>920</v>
      </c>
      <c r="BA36" s="1" t="s">
        <v>413</v>
      </c>
      <c r="BB36" s="1">
        <v>70.9</v>
      </c>
      <c r="BC36" s="1"/>
      <c r="BD36" s="1"/>
      <c r="BE36" s="1"/>
      <c r="BF36" s="1"/>
      <c r="BG36" s="1"/>
      <c r="BH36" s="1"/>
      <c r="BI36" s="1"/>
      <c r="BJ36" s="1" t="s">
        <v>921</v>
      </c>
      <c r="BK36" s="1"/>
      <c r="BL36" s="1"/>
      <c r="BM36" s="1" t="s">
        <v>922</v>
      </c>
      <c r="BN36" s="1">
        <v>8</v>
      </c>
      <c r="BO36" s="1"/>
      <c r="BP36" s="1" t="str">
        <f>HYPERLINK("https://nconnect.nicmar.ac.in/storage/profile/6a20fb7964b78.png","Download")</f>
        <v>0</v>
      </c>
      <c r="BQ36" s="3"/>
      <c r="BR36" s="3"/>
    </row>
    <row r="37" spans="1:70">
      <c r="A37" s="1" t="s">
        <v>552</v>
      </c>
      <c r="B37" s="1" t="s">
        <v>71</v>
      </c>
      <c r="C37" s="1" t="s">
        <v>923</v>
      </c>
      <c r="D37" s="1" t="s">
        <v>554</v>
      </c>
      <c r="E37" s="1"/>
      <c r="F37" s="1" t="s">
        <v>924</v>
      </c>
      <c r="G37" s="1" t="s">
        <v>925</v>
      </c>
      <c r="H37" s="1" t="s">
        <v>926</v>
      </c>
      <c r="I37" s="1" t="s">
        <v>927</v>
      </c>
      <c r="J37" s="1">
        <v>7225044628</v>
      </c>
      <c r="K37" s="1" t="s">
        <v>79</v>
      </c>
      <c r="L37" s="1" t="s">
        <v>928</v>
      </c>
      <c r="M37" s="1" t="s">
        <v>81</v>
      </c>
      <c r="N37" s="1" t="s">
        <v>929</v>
      </c>
      <c r="O37" s="1" t="s">
        <v>186</v>
      </c>
      <c r="P37" s="1" t="s">
        <v>84</v>
      </c>
      <c r="Q37" s="1" t="s">
        <v>930</v>
      </c>
      <c r="R37" s="1" t="s">
        <v>931</v>
      </c>
      <c r="S37" s="1">
        <v>9827235644</v>
      </c>
      <c r="T37" s="1" t="s">
        <v>932</v>
      </c>
      <c r="U37" s="1" t="s">
        <v>933</v>
      </c>
      <c r="V37" s="1">
        <v>7869176502</v>
      </c>
      <c r="W37" s="1" t="s">
        <v>273</v>
      </c>
      <c r="X37" s="1" t="s">
        <v>934</v>
      </c>
      <c r="Y37" s="1" t="s">
        <v>935</v>
      </c>
      <c r="Z37" s="1" t="s">
        <v>936</v>
      </c>
      <c r="AA37" s="1" t="s">
        <v>937</v>
      </c>
      <c r="AB37" s="1" t="s">
        <v>191</v>
      </c>
      <c r="AC37" s="1" t="s">
        <v>92</v>
      </c>
      <c r="AD37" s="1" t="s">
        <v>93</v>
      </c>
      <c r="AE37" s="1" t="s">
        <v>93</v>
      </c>
      <c r="AF37" s="1" t="s">
        <v>938</v>
      </c>
      <c r="AG37" s="1" t="s">
        <v>939</v>
      </c>
      <c r="AH37" s="1" t="s">
        <v>281</v>
      </c>
      <c r="AI37" s="1" t="s">
        <v>308</v>
      </c>
      <c r="AJ37" s="1">
        <v>65.2</v>
      </c>
      <c r="AK37" s="1">
        <v>6.52</v>
      </c>
      <c r="AL37" s="1" t="s">
        <v>940</v>
      </c>
      <c r="AM37" s="1" t="s">
        <v>939</v>
      </c>
      <c r="AN37" s="1" t="s">
        <v>941</v>
      </c>
      <c r="AO37" s="1" t="s">
        <v>506</v>
      </c>
      <c r="AP37" s="1">
        <v>65.4</v>
      </c>
      <c r="AQ37" s="1">
        <v>6.54</v>
      </c>
      <c r="AR37" s="1"/>
      <c r="AS37" s="1"/>
      <c r="AT37" s="1"/>
      <c r="AU37" s="1"/>
      <c r="AV37" s="1"/>
      <c r="AW37" s="1"/>
      <c r="AX37" s="1" t="s">
        <v>942</v>
      </c>
      <c r="AY37" s="1" t="s">
        <v>943</v>
      </c>
      <c r="AZ37" s="1" t="s">
        <v>436</v>
      </c>
      <c r="BA37" s="1" t="s">
        <v>944</v>
      </c>
      <c r="BB37" s="1">
        <v>74.3</v>
      </c>
      <c r="BC37" s="1">
        <v>7.43</v>
      </c>
      <c r="BD37" s="1"/>
      <c r="BE37" s="1"/>
      <c r="BF37" s="1"/>
      <c r="BG37" s="1"/>
      <c r="BH37" s="1"/>
      <c r="BI37" s="1"/>
      <c r="BJ37" s="1" t="s">
        <v>945</v>
      </c>
      <c r="BK37" s="1" t="s">
        <v>946</v>
      </c>
      <c r="BL37" s="1" t="s">
        <v>947</v>
      </c>
      <c r="BM37" s="1"/>
      <c r="BN37" s="1"/>
      <c r="BO37" s="1"/>
      <c r="BP37" s="1" t="str">
        <f>HYPERLINK("https://nconnect.nicmar.ac.in/storage/profile/6a2011a6456bc.png","Download")</f>
        <v>0</v>
      </c>
      <c r="BQ37" s="3"/>
      <c r="BR37" s="3"/>
    </row>
    <row r="38" spans="1:70">
      <c r="A38" s="1" t="s">
        <v>552</v>
      </c>
      <c r="B38" s="1" t="s">
        <v>71</v>
      </c>
      <c r="C38" s="1" t="s">
        <v>948</v>
      </c>
      <c r="D38" s="1" t="s">
        <v>417</v>
      </c>
      <c r="E38" s="1" t="s">
        <v>949</v>
      </c>
      <c r="F38" s="1" t="s">
        <v>950</v>
      </c>
      <c r="G38" s="1" t="s">
        <v>951</v>
      </c>
      <c r="H38" s="1" t="s">
        <v>952</v>
      </c>
      <c r="I38" s="1" t="s">
        <v>953</v>
      </c>
      <c r="J38" s="1">
        <v>9370886566</v>
      </c>
      <c r="K38" s="1" t="s">
        <v>148</v>
      </c>
      <c r="L38" s="1" t="s">
        <v>954</v>
      </c>
      <c r="M38" s="1" t="s">
        <v>81</v>
      </c>
      <c r="N38" s="1" t="s">
        <v>955</v>
      </c>
      <c r="O38" s="1" t="s">
        <v>956</v>
      </c>
      <c r="P38" s="1" t="s">
        <v>84</v>
      </c>
      <c r="Q38" s="1" t="s">
        <v>957</v>
      </c>
      <c r="R38" s="1" t="s">
        <v>949</v>
      </c>
      <c r="S38" s="1">
        <v>7796383131</v>
      </c>
      <c r="T38" s="1" t="s">
        <v>842</v>
      </c>
      <c r="U38" s="1" t="s">
        <v>958</v>
      </c>
      <c r="V38" s="1">
        <v>9172768838</v>
      </c>
      <c r="W38" s="1" t="s">
        <v>959</v>
      </c>
      <c r="X38" s="1" t="s">
        <v>960</v>
      </c>
      <c r="Y38" s="1" t="s">
        <v>91</v>
      </c>
      <c r="Z38" s="1" t="s">
        <v>92</v>
      </c>
      <c r="AA38" s="1" t="s">
        <v>960</v>
      </c>
      <c r="AB38" s="1" t="s">
        <v>91</v>
      </c>
      <c r="AC38" s="1" t="s">
        <v>92</v>
      </c>
      <c r="AD38" s="1" t="s">
        <v>93</v>
      </c>
      <c r="AE38" s="1" t="s">
        <v>93</v>
      </c>
      <c r="AF38" s="1" t="s">
        <v>961</v>
      </c>
      <c r="AG38" s="1" t="s">
        <v>962</v>
      </c>
      <c r="AH38" s="1" t="s">
        <v>165</v>
      </c>
      <c r="AI38" s="1" t="s">
        <v>101</v>
      </c>
      <c r="AJ38" s="1">
        <v>87</v>
      </c>
      <c r="AK38" s="1"/>
      <c r="AL38" s="1" t="s">
        <v>963</v>
      </c>
      <c r="AM38" s="1" t="s">
        <v>962</v>
      </c>
      <c r="AN38" s="1" t="s">
        <v>433</v>
      </c>
      <c r="AO38" s="1" t="s">
        <v>412</v>
      </c>
      <c r="AP38" s="1">
        <v>81.08</v>
      </c>
      <c r="AQ38" s="1"/>
      <c r="AR38" s="1"/>
      <c r="AS38" s="1"/>
      <c r="AT38" s="1"/>
      <c r="AU38" s="1"/>
      <c r="AV38" s="1"/>
      <c r="AW38" s="1"/>
      <c r="AX38" s="1" t="s">
        <v>199</v>
      </c>
      <c r="AY38" s="1" t="s">
        <v>964</v>
      </c>
      <c r="AZ38" s="1" t="s">
        <v>173</v>
      </c>
      <c r="BA38" s="1" t="s">
        <v>386</v>
      </c>
      <c r="BB38" s="1">
        <v>68.28</v>
      </c>
      <c r="BC38" s="1">
        <v>8.25</v>
      </c>
      <c r="BD38" s="1"/>
      <c r="BE38" s="1"/>
      <c r="BF38" s="1"/>
      <c r="BG38" s="1"/>
      <c r="BH38" s="1"/>
      <c r="BI38" s="1"/>
      <c r="BJ38" s="1" t="s">
        <v>965</v>
      </c>
      <c r="BK38" s="1"/>
      <c r="BL38" s="1"/>
      <c r="BM38" s="1" t="s">
        <v>966</v>
      </c>
      <c r="BN38" s="1">
        <v>16</v>
      </c>
      <c r="BO38" s="1"/>
      <c r="BP38" s="1" t="str">
        <f>HYPERLINK("https://nconnect.nicmar.ac.in/storage/profile/6a20041f0beae.png","Download")</f>
        <v>0</v>
      </c>
      <c r="BQ38" s="3"/>
      <c r="BR38" s="3"/>
    </row>
    <row r="39" spans="1:70">
      <c r="A39" s="1" t="s">
        <v>967</v>
      </c>
      <c r="B39" s="1" t="s">
        <v>71</v>
      </c>
      <c r="C39" s="1" t="s">
        <v>968</v>
      </c>
      <c r="D39" s="1" t="s">
        <v>969</v>
      </c>
      <c r="E39" s="1" t="s">
        <v>970</v>
      </c>
      <c r="F39" s="1" t="s">
        <v>971</v>
      </c>
      <c r="G39" s="1" t="s">
        <v>972</v>
      </c>
      <c r="H39" s="1" t="s">
        <v>973</v>
      </c>
      <c r="I39" s="1" t="s">
        <v>973</v>
      </c>
      <c r="J39" s="1">
        <v>9021085985</v>
      </c>
      <c r="K39" s="1" t="s">
        <v>148</v>
      </c>
      <c r="L39" s="1" t="s">
        <v>974</v>
      </c>
      <c r="M39" s="1" t="s">
        <v>81</v>
      </c>
      <c r="N39" s="1" t="s">
        <v>350</v>
      </c>
      <c r="O39" s="1" t="s">
        <v>152</v>
      </c>
      <c r="P39" s="1" t="s">
        <v>117</v>
      </c>
      <c r="Q39" s="1" t="s">
        <v>975</v>
      </c>
      <c r="R39" s="1" t="s">
        <v>971</v>
      </c>
      <c r="S39" s="1">
        <v>9834988464</v>
      </c>
      <c r="T39" s="1" t="s">
        <v>976</v>
      </c>
      <c r="U39" s="1" t="s">
        <v>977</v>
      </c>
      <c r="V39" s="1">
        <v>9604687811</v>
      </c>
      <c r="W39" s="1" t="s">
        <v>156</v>
      </c>
      <c r="X39" s="1" t="s">
        <v>978</v>
      </c>
      <c r="Y39" s="1" t="s">
        <v>219</v>
      </c>
      <c r="Z39" s="1" t="s">
        <v>92</v>
      </c>
      <c r="AA39" s="1" t="s">
        <v>978</v>
      </c>
      <c r="AB39" s="1" t="s">
        <v>219</v>
      </c>
      <c r="AC39" s="1" t="s">
        <v>92</v>
      </c>
      <c r="AD39" s="1" t="s">
        <v>93</v>
      </c>
      <c r="AE39" s="1" t="s">
        <v>93</v>
      </c>
      <c r="AF39" s="1" t="s">
        <v>979</v>
      </c>
      <c r="AG39" s="1" t="s">
        <v>476</v>
      </c>
      <c r="AH39" s="1" t="s">
        <v>161</v>
      </c>
      <c r="AI39" s="1" t="s">
        <v>279</v>
      </c>
      <c r="AJ39" s="1">
        <v>89.2</v>
      </c>
      <c r="AK39" s="1"/>
      <c r="AL39" s="1" t="s">
        <v>979</v>
      </c>
      <c r="AM39" s="1" t="s">
        <v>476</v>
      </c>
      <c r="AN39" s="1" t="s">
        <v>165</v>
      </c>
      <c r="AO39" s="1" t="s">
        <v>166</v>
      </c>
      <c r="AP39" s="1">
        <v>71.38</v>
      </c>
      <c r="AQ39" s="1"/>
      <c r="AR39" s="1"/>
      <c r="AS39" s="1"/>
      <c r="AT39" s="1"/>
      <c r="AU39" s="1"/>
      <c r="AV39" s="1"/>
      <c r="AW39" s="1"/>
      <c r="AX39" s="1" t="s">
        <v>410</v>
      </c>
      <c r="AY39" s="1" t="s">
        <v>980</v>
      </c>
      <c r="AZ39" s="1" t="s">
        <v>101</v>
      </c>
      <c r="BA39" s="1" t="s">
        <v>229</v>
      </c>
      <c r="BB39" s="1">
        <v>66.5</v>
      </c>
      <c r="BC39" s="1">
        <v>7.4</v>
      </c>
      <c r="BD39" s="1"/>
      <c r="BE39" s="1"/>
      <c r="BF39" s="1"/>
      <c r="BG39" s="1"/>
      <c r="BH39" s="1"/>
      <c r="BI39" s="1"/>
      <c r="BJ39" s="1" t="s">
        <v>981</v>
      </c>
      <c r="BK39" s="1"/>
      <c r="BL39" s="1"/>
      <c r="BM39" s="1" t="s">
        <v>982</v>
      </c>
      <c r="BN39" s="1">
        <v>47</v>
      </c>
      <c r="BO39" s="1" t="s">
        <v>983</v>
      </c>
      <c r="BP39" s="1" t="str">
        <f>HYPERLINK("https://nconnect.nicmar.ac.in/storage/profile/6a26636e35111.png","Download")</f>
        <v>0</v>
      </c>
      <c r="BQ39" s="3"/>
      <c r="BR39" s="3"/>
    </row>
    <row r="40" spans="1:70">
      <c r="A40" s="1" t="s">
        <v>967</v>
      </c>
      <c r="B40" s="1" t="s">
        <v>71</v>
      </c>
      <c r="C40" s="1" t="s">
        <v>984</v>
      </c>
      <c r="D40" s="1" t="s">
        <v>985</v>
      </c>
      <c r="E40" s="1" t="s">
        <v>986</v>
      </c>
      <c r="F40" s="1" t="s">
        <v>987</v>
      </c>
      <c r="G40" s="1" t="s">
        <v>988</v>
      </c>
      <c r="H40" s="1" t="s">
        <v>989</v>
      </c>
      <c r="I40" s="1" t="s">
        <v>989</v>
      </c>
      <c r="J40" s="1">
        <v>8082397000</v>
      </c>
      <c r="K40" s="1" t="s">
        <v>148</v>
      </c>
      <c r="L40" s="1">
        <v>36064</v>
      </c>
      <c r="M40" s="1" t="s">
        <v>81</v>
      </c>
      <c r="N40" s="1" t="s">
        <v>538</v>
      </c>
      <c r="O40" s="1" t="s">
        <v>152</v>
      </c>
      <c r="P40" s="1" t="s">
        <v>214</v>
      </c>
      <c r="Q40" s="1" t="s">
        <v>990</v>
      </c>
      <c r="R40" s="1" t="s">
        <v>986</v>
      </c>
      <c r="S40" s="1">
        <v>9821941916</v>
      </c>
      <c r="T40" s="1" t="s">
        <v>991</v>
      </c>
      <c r="U40" s="1" t="s">
        <v>992</v>
      </c>
      <c r="V40" s="1">
        <v>9967373939</v>
      </c>
      <c r="W40" s="1" t="s">
        <v>993</v>
      </c>
      <c r="X40" s="1" t="s">
        <v>994</v>
      </c>
      <c r="Y40" s="1" t="s">
        <v>995</v>
      </c>
      <c r="Z40" s="1" t="s">
        <v>92</v>
      </c>
      <c r="AA40" s="1" t="s">
        <v>994</v>
      </c>
      <c r="AB40" s="1" t="s">
        <v>995</v>
      </c>
      <c r="AC40" s="1" t="s">
        <v>92</v>
      </c>
      <c r="AD40" s="1" t="s">
        <v>93</v>
      </c>
      <c r="AE40" s="1" t="s">
        <v>93</v>
      </c>
      <c r="AF40" s="1" t="s">
        <v>996</v>
      </c>
      <c r="AG40" s="1" t="s">
        <v>997</v>
      </c>
      <c r="AH40" s="1" t="s">
        <v>998</v>
      </c>
      <c r="AI40" s="1" t="s">
        <v>999</v>
      </c>
      <c r="AJ40" s="1">
        <v>75.8</v>
      </c>
      <c r="AK40" s="1"/>
      <c r="AL40" s="1" t="s">
        <v>1000</v>
      </c>
      <c r="AM40" s="1" t="s">
        <v>997</v>
      </c>
      <c r="AN40" s="1" t="s">
        <v>161</v>
      </c>
      <c r="AO40" s="1" t="s">
        <v>1001</v>
      </c>
      <c r="AP40" s="1">
        <v>58.0</v>
      </c>
      <c r="AQ40" s="1"/>
      <c r="AR40" s="1"/>
      <c r="AS40" s="1"/>
      <c r="AT40" s="1"/>
      <c r="AU40" s="1"/>
      <c r="AV40" s="1"/>
      <c r="AW40" s="1"/>
      <c r="AX40" s="1" t="s">
        <v>1002</v>
      </c>
      <c r="AY40" s="1" t="s">
        <v>1002</v>
      </c>
      <c r="AZ40" s="1" t="s">
        <v>162</v>
      </c>
      <c r="BA40" s="1" t="s">
        <v>1003</v>
      </c>
      <c r="BB40" s="1">
        <v>78.3</v>
      </c>
      <c r="BC40" s="1">
        <v>7.83</v>
      </c>
      <c r="BD40" s="1"/>
      <c r="BE40" s="1"/>
      <c r="BF40" s="1"/>
      <c r="BG40" s="1"/>
      <c r="BH40" s="1"/>
      <c r="BI40" s="1"/>
      <c r="BJ40" s="1" t="s">
        <v>1004</v>
      </c>
      <c r="BK40" s="1"/>
      <c r="BL40" s="1"/>
      <c r="BM40" s="1" t="s">
        <v>1005</v>
      </c>
      <c r="BN40" s="1">
        <v>113</v>
      </c>
      <c r="BO40" s="1" t="s">
        <v>1006</v>
      </c>
      <c r="BP40" s="1" t="str">
        <f>HYPERLINK("https://nconnect.nicmar.ac.in/storage/profile/6a266895a2273.png","Download")</f>
        <v>0</v>
      </c>
      <c r="BQ40" s="3"/>
      <c r="BR40" s="3"/>
    </row>
    <row r="41" spans="1:70">
      <c r="A41" s="1" t="s">
        <v>967</v>
      </c>
      <c r="B41" s="1" t="s">
        <v>71</v>
      </c>
      <c r="C41" s="1" t="s">
        <v>1007</v>
      </c>
      <c r="D41" s="1" t="s">
        <v>1008</v>
      </c>
      <c r="E41" s="1" t="s">
        <v>1009</v>
      </c>
      <c r="F41" s="1" t="s">
        <v>1010</v>
      </c>
      <c r="G41" s="1" t="s">
        <v>1011</v>
      </c>
      <c r="H41" s="1" t="s">
        <v>1012</v>
      </c>
      <c r="I41" s="1" t="s">
        <v>1012</v>
      </c>
      <c r="J41" s="1">
        <v>9920703205</v>
      </c>
      <c r="K41" s="1" t="s">
        <v>79</v>
      </c>
      <c r="L41" s="1" t="s">
        <v>1013</v>
      </c>
      <c r="M41" s="1" t="s">
        <v>81</v>
      </c>
      <c r="N41" s="1" t="s">
        <v>350</v>
      </c>
      <c r="O41" s="1" t="s">
        <v>152</v>
      </c>
      <c r="P41" s="1" t="s">
        <v>117</v>
      </c>
      <c r="Q41" s="1" t="s">
        <v>1014</v>
      </c>
      <c r="R41" s="1" t="s">
        <v>1015</v>
      </c>
      <c r="S41" s="1">
        <v>9769239210</v>
      </c>
      <c r="T41" s="1" t="s">
        <v>763</v>
      </c>
      <c r="U41" s="1" t="s">
        <v>1016</v>
      </c>
      <c r="V41" s="1">
        <v>9326108014</v>
      </c>
      <c r="W41" s="1" t="s">
        <v>156</v>
      </c>
      <c r="X41" s="1" t="s">
        <v>1017</v>
      </c>
      <c r="Y41" s="1" t="s">
        <v>1018</v>
      </c>
      <c r="Z41" s="1" t="s">
        <v>92</v>
      </c>
      <c r="AA41" s="1" t="s">
        <v>1019</v>
      </c>
      <c r="AB41" s="1" t="s">
        <v>191</v>
      </c>
      <c r="AC41" s="1" t="s">
        <v>92</v>
      </c>
      <c r="AD41" s="1" t="s">
        <v>93</v>
      </c>
      <c r="AE41" s="1" t="s">
        <v>93</v>
      </c>
      <c r="AF41" s="1" t="s">
        <v>1020</v>
      </c>
      <c r="AG41" s="1" t="s">
        <v>1021</v>
      </c>
      <c r="AH41" s="1" t="s">
        <v>161</v>
      </c>
      <c r="AI41" s="1" t="s">
        <v>527</v>
      </c>
      <c r="AJ41" s="1">
        <v>64.6</v>
      </c>
      <c r="AK41" s="1"/>
      <c r="AL41" s="1" t="s">
        <v>1022</v>
      </c>
      <c r="AM41" s="1" t="s">
        <v>1023</v>
      </c>
      <c r="AN41" s="1" t="s">
        <v>134</v>
      </c>
      <c r="AO41" s="1" t="s">
        <v>166</v>
      </c>
      <c r="AP41" s="1">
        <v>63.23</v>
      </c>
      <c r="AQ41" s="1"/>
      <c r="AR41" s="1"/>
      <c r="AS41" s="1"/>
      <c r="AT41" s="1"/>
      <c r="AU41" s="1"/>
      <c r="AV41" s="1"/>
      <c r="AW41" s="1"/>
      <c r="AX41" s="1" t="s">
        <v>1024</v>
      </c>
      <c r="AY41" s="1" t="s">
        <v>1025</v>
      </c>
      <c r="AZ41" s="1" t="s">
        <v>636</v>
      </c>
      <c r="BA41" s="1" t="s">
        <v>105</v>
      </c>
      <c r="BB41" s="1">
        <v>65.99</v>
      </c>
      <c r="BC41" s="1">
        <v>7.32</v>
      </c>
      <c r="BD41" s="1"/>
      <c r="BE41" s="1"/>
      <c r="BF41" s="1"/>
      <c r="BG41" s="1"/>
      <c r="BH41" s="1"/>
      <c r="BI41" s="1"/>
      <c r="BJ41" s="1" t="s">
        <v>1026</v>
      </c>
      <c r="BK41" s="1" t="s">
        <v>1027</v>
      </c>
      <c r="BL41" s="1" t="s">
        <v>1028</v>
      </c>
      <c r="BM41" s="1" t="s">
        <v>1029</v>
      </c>
      <c r="BN41" s="1">
        <v>26</v>
      </c>
      <c r="BO41" s="1" t="s">
        <v>1030</v>
      </c>
      <c r="BP41" s="1" t="str">
        <f>HYPERLINK("https://nconnect.nicmar.ac.in/storage/profile/6a2678a2bf61d.png","Download")</f>
        <v>0</v>
      </c>
      <c r="BQ41" s="3"/>
      <c r="BR41" s="3"/>
    </row>
    <row r="42" spans="1:70">
      <c r="A42" s="1" t="s">
        <v>967</v>
      </c>
      <c r="B42" s="1" t="s">
        <v>71</v>
      </c>
      <c r="C42" s="1" t="s">
        <v>1031</v>
      </c>
      <c r="D42" s="1" t="s">
        <v>473</v>
      </c>
      <c r="E42" s="1" t="s">
        <v>1032</v>
      </c>
      <c r="F42" s="1" t="s">
        <v>1033</v>
      </c>
      <c r="G42" s="1" t="s">
        <v>1034</v>
      </c>
      <c r="H42" s="1" t="s">
        <v>1035</v>
      </c>
      <c r="I42" s="1" t="s">
        <v>1035</v>
      </c>
      <c r="J42" s="1">
        <v>9834322028</v>
      </c>
      <c r="K42" s="1" t="s">
        <v>148</v>
      </c>
      <c r="L42" s="1" t="s">
        <v>1036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 t="s">
        <v>93</v>
      </c>
      <c r="AE42" s="1" t="s">
        <v>93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 t="s">
        <v>1037</v>
      </c>
      <c r="BQ42" s="3"/>
      <c r="BR42" s="3"/>
    </row>
    <row r="43" spans="1:70">
      <c r="A43" s="1" t="s">
        <v>967</v>
      </c>
      <c r="B43" s="1" t="s">
        <v>71</v>
      </c>
      <c r="C43" s="1" t="s">
        <v>1038</v>
      </c>
      <c r="D43" s="1" t="s">
        <v>1039</v>
      </c>
      <c r="E43" s="1" t="s">
        <v>1040</v>
      </c>
      <c r="F43" s="1" t="s">
        <v>1041</v>
      </c>
      <c r="G43" s="1" t="s">
        <v>1042</v>
      </c>
      <c r="H43" s="1" t="s">
        <v>1043</v>
      </c>
      <c r="I43" s="1" t="s">
        <v>1044</v>
      </c>
      <c r="J43" s="1">
        <v>9075441883</v>
      </c>
      <c r="K43" s="1" t="s">
        <v>79</v>
      </c>
      <c r="L43" s="1" t="s">
        <v>1045</v>
      </c>
      <c r="M43" s="1" t="s">
        <v>81</v>
      </c>
      <c r="N43" s="1" t="s">
        <v>1046</v>
      </c>
      <c r="O43" s="1" t="s">
        <v>186</v>
      </c>
      <c r="P43" s="1" t="s">
        <v>214</v>
      </c>
      <c r="Q43" s="1" t="s">
        <v>1047</v>
      </c>
      <c r="R43" s="1" t="s">
        <v>1040</v>
      </c>
      <c r="S43" s="1">
        <v>9011077658</v>
      </c>
      <c r="T43" s="1" t="s">
        <v>674</v>
      </c>
      <c r="U43" s="1" t="s">
        <v>977</v>
      </c>
      <c r="V43" s="1">
        <v>8975759735</v>
      </c>
      <c r="W43" s="1" t="s">
        <v>156</v>
      </c>
      <c r="X43" s="1" t="s">
        <v>1048</v>
      </c>
      <c r="Y43" s="1" t="s">
        <v>191</v>
      </c>
      <c r="Z43" s="1" t="s">
        <v>92</v>
      </c>
      <c r="AA43" s="1" t="s">
        <v>1048</v>
      </c>
      <c r="AB43" s="1" t="s">
        <v>191</v>
      </c>
      <c r="AC43" s="1" t="s">
        <v>92</v>
      </c>
      <c r="AD43" s="1" t="s">
        <v>93</v>
      </c>
      <c r="AE43" s="1" t="s">
        <v>93</v>
      </c>
      <c r="AF43" s="1" t="s">
        <v>1049</v>
      </c>
      <c r="AG43" s="1" t="s">
        <v>455</v>
      </c>
      <c r="AH43" s="1" t="s">
        <v>97</v>
      </c>
      <c r="AI43" s="1" t="s">
        <v>281</v>
      </c>
      <c r="AJ43" s="1">
        <v>91</v>
      </c>
      <c r="AK43" s="1"/>
      <c r="AL43" s="1"/>
      <c r="AM43" s="1"/>
      <c r="AN43" s="1"/>
      <c r="AO43" s="1"/>
      <c r="AP43" s="1"/>
      <c r="AQ43" s="1"/>
      <c r="AR43" s="1" t="s">
        <v>98</v>
      </c>
      <c r="AS43" s="1" t="s">
        <v>1050</v>
      </c>
      <c r="AT43" s="1" t="s">
        <v>636</v>
      </c>
      <c r="AU43" s="1" t="s">
        <v>1051</v>
      </c>
      <c r="AV43" s="1">
        <v>86.93</v>
      </c>
      <c r="AW43" s="1"/>
      <c r="AX43" s="1" t="s">
        <v>1052</v>
      </c>
      <c r="AY43" s="1" t="s">
        <v>1053</v>
      </c>
      <c r="AZ43" s="1" t="s">
        <v>897</v>
      </c>
      <c r="BA43" s="1" t="s">
        <v>202</v>
      </c>
      <c r="BB43" s="1">
        <v>71.4</v>
      </c>
      <c r="BC43" s="1">
        <v>7.89</v>
      </c>
      <c r="BD43" s="1"/>
      <c r="BE43" s="1"/>
      <c r="BF43" s="1"/>
      <c r="BG43" s="1"/>
      <c r="BH43" s="1"/>
      <c r="BI43" s="1"/>
      <c r="BJ43" s="1" t="s">
        <v>1054</v>
      </c>
      <c r="BK43" s="1"/>
      <c r="BL43" s="1"/>
      <c r="BM43" s="1" t="s">
        <v>1055</v>
      </c>
      <c r="BN43" s="1">
        <v>8</v>
      </c>
      <c r="BO43" s="1"/>
      <c r="BP43" s="1" t="str">
        <f>HYPERLINK("https://nconnect.nicmar.ac.in/storage/profile/6a2685caa33b5.png","Download")</f>
        <v>0</v>
      </c>
      <c r="BQ43" s="3"/>
      <c r="BR43" s="3"/>
    </row>
    <row r="44" spans="1:70">
      <c r="A44" s="1" t="s">
        <v>967</v>
      </c>
      <c r="B44" s="1" t="s">
        <v>71</v>
      </c>
      <c r="C44" s="1" t="s">
        <v>1056</v>
      </c>
      <c r="D44" s="1" t="s">
        <v>1057</v>
      </c>
      <c r="E44" s="1" t="s">
        <v>1058</v>
      </c>
      <c r="F44" s="1" t="s">
        <v>1059</v>
      </c>
      <c r="G44" s="1" t="s">
        <v>1060</v>
      </c>
      <c r="H44" s="1" t="s">
        <v>1061</v>
      </c>
      <c r="I44" s="1" t="s">
        <v>1061</v>
      </c>
      <c r="J44" s="1">
        <v>6281056137</v>
      </c>
      <c r="K44" s="1" t="s">
        <v>148</v>
      </c>
      <c r="L44" s="1" t="s">
        <v>1062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 t="s">
        <v>93</v>
      </c>
      <c r="AE44" s="1" t="s">
        <v>93</v>
      </c>
      <c r="AF44" s="1" t="s">
        <v>1063</v>
      </c>
      <c r="AG44" s="1" t="s">
        <v>1064</v>
      </c>
      <c r="AH44" s="1" t="s">
        <v>162</v>
      </c>
      <c r="AI44" s="1" t="s">
        <v>479</v>
      </c>
      <c r="AJ44" s="1">
        <v>85.5</v>
      </c>
      <c r="AK44" s="1">
        <v>9</v>
      </c>
      <c r="AL44" s="1" t="s">
        <v>612</v>
      </c>
      <c r="AM44" s="1" t="s">
        <v>613</v>
      </c>
      <c r="AN44" s="1" t="s">
        <v>165</v>
      </c>
      <c r="AO44" s="1" t="s">
        <v>1065</v>
      </c>
      <c r="AP44" s="1">
        <v>94.6</v>
      </c>
      <c r="AQ44" s="1"/>
      <c r="AR44" s="1"/>
      <c r="AS44" s="1"/>
      <c r="AT44" s="1"/>
      <c r="AU44" s="1"/>
      <c r="AV44" s="1"/>
      <c r="AW44" s="1"/>
      <c r="AX44" s="1" t="s">
        <v>1066</v>
      </c>
      <c r="AY44" s="1" t="s">
        <v>1067</v>
      </c>
      <c r="AZ44" s="1" t="s">
        <v>201</v>
      </c>
      <c r="BA44" s="1" t="s">
        <v>174</v>
      </c>
      <c r="BB44" s="1">
        <v>82.27</v>
      </c>
      <c r="BC44" s="1">
        <v>8.57</v>
      </c>
      <c r="BD44" s="1"/>
      <c r="BE44" s="1"/>
      <c r="BF44" s="1"/>
      <c r="BG44" s="1"/>
      <c r="BH44" s="1"/>
      <c r="BI44" s="1"/>
      <c r="BJ44" s="1" t="s">
        <v>1068</v>
      </c>
      <c r="BK44" s="1"/>
      <c r="BL44" s="1"/>
      <c r="BM44" s="1" t="s">
        <v>1069</v>
      </c>
      <c r="BN44" s="1">
        <v>27</v>
      </c>
      <c r="BO44" s="1"/>
      <c r="BP44" s="1" t="str">
        <f>HYPERLINK("https://nconnect.nicmar.ac.in/storage/profile/6a267e16ddcdb.png","Download")</f>
        <v>0</v>
      </c>
      <c r="BQ44" s="3"/>
      <c r="BR44" s="3"/>
    </row>
    <row r="45" spans="1:70">
      <c r="A45" s="1" t="s">
        <v>967</v>
      </c>
      <c r="B45" s="1" t="s">
        <v>71</v>
      </c>
      <c r="C45" s="1" t="s">
        <v>1070</v>
      </c>
      <c r="D45" s="1" t="s">
        <v>1071</v>
      </c>
      <c r="E45" s="1" t="s">
        <v>1072</v>
      </c>
      <c r="F45" s="1" t="s">
        <v>111</v>
      </c>
      <c r="G45" s="1" t="s">
        <v>1073</v>
      </c>
      <c r="H45" s="1" t="s">
        <v>1074</v>
      </c>
      <c r="I45" s="1" t="s">
        <v>1075</v>
      </c>
      <c r="J45" s="1">
        <v>8197555797</v>
      </c>
      <c r="K45" s="1" t="s">
        <v>148</v>
      </c>
      <c r="L45" s="1" t="s">
        <v>1076</v>
      </c>
      <c r="M45" s="1" t="s">
        <v>81</v>
      </c>
      <c r="N45" s="1" t="s">
        <v>1077</v>
      </c>
      <c r="O45" s="1" t="s">
        <v>1078</v>
      </c>
      <c r="P45" s="1" t="s">
        <v>117</v>
      </c>
      <c r="Q45" s="1" t="s">
        <v>1079</v>
      </c>
      <c r="R45" s="1" t="s">
        <v>1080</v>
      </c>
      <c r="S45" s="1">
        <v>9845032474</v>
      </c>
      <c r="T45" s="1" t="s">
        <v>496</v>
      </c>
      <c r="U45" s="1" t="s">
        <v>1081</v>
      </c>
      <c r="V45" s="1">
        <v>9036994110</v>
      </c>
      <c r="W45" s="1" t="s">
        <v>496</v>
      </c>
      <c r="X45" s="1" t="s">
        <v>1082</v>
      </c>
      <c r="Y45" s="1" t="s">
        <v>1083</v>
      </c>
      <c r="Z45" s="1" t="s">
        <v>1084</v>
      </c>
      <c r="AA45" s="1" t="s">
        <v>1082</v>
      </c>
      <c r="AB45" s="1" t="s">
        <v>1083</v>
      </c>
      <c r="AC45" s="1" t="s">
        <v>1084</v>
      </c>
      <c r="AD45" s="1" t="s">
        <v>93</v>
      </c>
      <c r="AE45" s="1" t="s">
        <v>93</v>
      </c>
      <c r="AF45" s="1" t="s">
        <v>1085</v>
      </c>
      <c r="AG45" s="1" t="s">
        <v>1086</v>
      </c>
      <c r="AH45" s="1" t="s">
        <v>161</v>
      </c>
      <c r="AI45" s="1" t="s">
        <v>456</v>
      </c>
      <c r="AJ45" s="1">
        <v>76.5</v>
      </c>
      <c r="AK45" s="1"/>
      <c r="AL45" s="1" t="s">
        <v>1087</v>
      </c>
      <c r="AM45" s="1" t="s">
        <v>307</v>
      </c>
      <c r="AN45" s="1" t="s">
        <v>383</v>
      </c>
      <c r="AO45" s="1" t="s">
        <v>281</v>
      </c>
      <c r="AP45" s="1">
        <v>66.5</v>
      </c>
      <c r="AQ45" s="1"/>
      <c r="AR45" s="1"/>
      <c r="AS45" s="1"/>
      <c r="AT45" s="1"/>
      <c r="AU45" s="1"/>
      <c r="AV45" s="1"/>
      <c r="AW45" s="1"/>
      <c r="AX45" s="1" t="s">
        <v>1088</v>
      </c>
      <c r="AY45" s="1" t="s">
        <v>1089</v>
      </c>
      <c r="AZ45" s="1" t="s">
        <v>169</v>
      </c>
      <c r="BA45" s="1" t="s">
        <v>1090</v>
      </c>
      <c r="BB45" s="1">
        <v>63.8</v>
      </c>
      <c r="BC45" s="1">
        <v>7.13</v>
      </c>
      <c r="BD45" s="1" t="s">
        <v>1088</v>
      </c>
      <c r="BE45" s="1" t="s">
        <v>1089</v>
      </c>
      <c r="BF45" s="1" t="s">
        <v>169</v>
      </c>
      <c r="BG45" s="1" t="s">
        <v>682</v>
      </c>
      <c r="BH45" s="1">
        <v>63.8</v>
      </c>
      <c r="BI45" s="1">
        <v>7.13</v>
      </c>
      <c r="BJ45" s="1" t="s">
        <v>1091</v>
      </c>
      <c r="BK45" s="1"/>
      <c r="BL45" s="1"/>
      <c r="BM45" s="1" t="s">
        <v>1092</v>
      </c>
      <c r="BN45" s="1">
        <v>24</v>
      </c>
      <c r="BO45" s="1"/>
      <c r="BP45" s="1" t="str">
        <f>HYPERLINK("https://nconnect.nicmar.ac.in/storage/profile/6a265cafc1c98.png","Download")</f>
        <v>0</v>
      </c>
      <c r="BQ45" s="3"/>
      <c r="BR45" s="3"/>
    </row>
    <row r="46" spans="1:70">
      <c r="A46" s="1" t="s">
        <v>967</v>
      </c>
      <c r="B46" s="1" t="s">
        <v>71</v>
      </c>
      <c r="C46" s="1" t="s">
        <v>1093</v>
      </c>
      <c r="D46" s="1" t="s">
        <v>143</v>
      </c>
      <c r="E46" s="1"/>
      <c r="F46" s="1" t="s">
        <v>1094</v>
      </c>
      <c r="G46" s="1" t="s">
        <v>1095</v>
      </c>
      <c r="H46" s="1" t="s">
        <v>1096</v>
      </c>
      <c r="I46" s="1" t="s">
        <v>1097</v>
      </c>
      <c r="J46" s="1">
        <v>9845889912</v>
      </c>
      <c r="K46" s="1" t="s">
        <v>148</v>
      </c>
      <c r="L46" s="1" t="s">
        <v>1098</v>
      </c>
      <c r="M46" s="1" t="s">
        <v>81</v>
      </c>
      <c r="N46" s="1" t="s">
        <v>1099</v>
      </c>
      <c r="O46" s="1" t="s">
        <v>1100</v>
      </c>
      <c r="P46" s="1" t="s">
        <v>84</v>
      </c>
      <c r="Q46" s="1" t="s">
        <v>1101</v>
      </c>
      <c r="R46" s="1" t="s">
        <v>93</v>
      </c>
      <c r="S46" s="1" t="s">
        <v>1102</v>
      </c>
      <c r="T46" s="1" t="s">
        <v>93</v>
      </c>
      <c r="U46" s="1" t="s">
        <v>1103</v>
      </c>
      <c r="V46" s="1">
        <v>9900153594</v>
      </c>
      <c r="W46" s="1" t="s">
        <v>93</v>
      </c>
      <c r="X46" s="1" t="s">
        <v>1104</v>
      </c>
      <c r="Y46" s="1" t="s">
        <v>1083</v>
      </c>
      <c r="Z46" s="1" t="s">
        <v>1084</v>
      </c>
      <c r="AA46" s="1" t="s">
        <v>1104</v>
      </c>
      <c r="AB46" s="1" t="s">
        <v>1083</v>
      </c>
      <c r="AC46" s="1" t="s">
        <v>1084</v>
      </c>
      <c r="AD46" s="1" t="s">
        <v>93</v>
      </c>
      <c r="AE46" s="1" t="s">
        <v>93</v>
      </c>
      <c r="AF46" s="1" t="s">
        <v>1105</v>
      </c>
      <c r="AG46" s="1" t="s">
        <v>1106</v>
      </c>
      <c r="AH46" s="1" t="s">
        <v>161</v>
      </c>
      <c r="AI46" s="1" t="s">
        <v>527</v>
      </c>
      <c r="AJ46" s="1">
        <v>87.0</v>
      </c>
      <c r="AK46" s="1">
        <v>9.1</v>
      </c>
      <c r="AL46" s="1" t="s">
        <v>1107</v>
      </c>
      <c r="AM46" s="1" t="s">
        <v>1108</v>
      </c>
      <c r="AN46" s="1" t="s">
        <v>165</v>
      </c>
      <c r="AO46" s="1" t="s">
        <v>166</v>
      </c>
      <c r="AP46" s="1">
        <v>80.0</v>
      </c>
      <c r="AQ46" s="1">
        <v>8.5</v>
      </c>
      <c r="AR46" s="1"/>
      <c r="AS46" s="1"/>
      <c r="AT46" s="1"/>
      <c r="AU46" s="1"/>
      <c r="AV46" s="1"/>
      <c r="AW46" s="1"/>
      <c r="AX46" s="1" t="s">
        <v>1109</v>
      </c>
      <c r="AY46" s="1" t="s">
        <v>1110</v>
      </c>
      <c r="AZ46" s="1" t="s">
        <v>169</v>
      </c>
      <c r="BA46" s="1" t="s">
        <v>682</v>
      </c>
      <c r="BB46" s="1">
        <v>73.7</v>
      </c>
      <c r="BC46" s="1">
        <v>8.12</v>
      </c>
      <c r="BD46" s="1"/>
      <c r="BE46" s="1"/>
      <c r="BF46" s="1"/>
      <c r="BG46" s="1"/>
      <c r="BH46" s="1"/>
      <c r="BI46" s="1"/>
      <c r="BJ46" s="1" t="s">
        <v>1111</v>
      </c>
      <c r="BK46" s="1"/>
      <c r="BL46" s="1"/>
      <c r="BM46" s="1" t="s">
        <v>1112</v>
      </c>
      <c r="BN46" s="1">
        <v>79</v>
      </c>
      <c r="BO46" s="1"/>
      <c r="BP46" s="1" t="str">
        <f>HYPERLINK("https://nconnect.nicmar.ac.in/storage/profile/6a26521b8c899.png","Download")</f>
        <v>0</v>
      </c>
      <c r="BQ46" s="3"/>
      <c r="BR46" s="3"/>
    </row>
    <row r="47" spans="1:70">
      <c r="A47" s="1" t="s">
        <v>1113</v>
      </c>
      <c r="B47" s="1" t="s">
        <v>71</v>
      </c>
      <c r="C47" s="1" t="s">
        <v>1114</v>
      </c>
      <c r="D47" s="1" t="s">
        <v>1115</v>
      </c>
      <c r="E47" s="1" t="s">
        <v>1116</v>
      </c>
      <c r="F47" s="1" t="s">
        <v>1117</v>
      </c>
      <c r="G47" s="1" t="s">
        <v>1118</v>
      </c>
      <c r="H47" s="1" t="s">
        <v>1119</v>
      </c>
      <c r="I47" s="1" t="s">
        <v>1119</v>
      </c>
      <c r="J47" s="1">
        <v>7447495790</v>
      </c>
      <c r="K47" s="1" t="s">
        <v>148</v>
      </c>
      <c r="L47" s="1" t="s">
        <v>1120</v>
      </c>
      <c r="M47" s="1" t="s">
        <v>81</v>
      </c>
      <c r="N47" s="1" t="s">
        <v>493</v>
      </c>
      <c r="O47" s="1" t="s">
        <v>83</v>
      </c>
      <c r="P47" s="1" t="s">
        <v>214</v>
      </c>
      <c r="Q47" s="1" t="s">
        <v>1121</v>
      </c>
      <c r="R47" s="1" t="s">
        <v>1122</v>
      </c>
      <c r="S47" s="1">
        <v>9422690620</v>
      </c>
      <c r="T47" s="1" t="s">
        <v>842</v>
      </c>
      <c r="U47" s="1" t="s">
        <v>1123</v>
      </c>
      <c r="V47" s="1">
        <v>9922601605</v>
      </c>
      <c r="W47" s="1" t="s">
        <v>156</v>
      </c>
      <c r="X47" s="1" t="s">
        <v>1124</v>
      </c>
      <c r="Y47" s="1" t="s">
        <v>1018</v>
      </c>
      <c r="Z47" s="1" t="s">
        <v>92</v>
      </c>
      <c r="AA47" s="1" t="s">
        <v>1125</v>
      </c>
      <c r="AB47" s="1" t="s">
        <v>191</v>
      </c>
      <c r="AC47" s="1" t="s">
        <v>92</v>
      </c>
      <c r="AD47" s="1" t="s">
        <v>93</v>
      </c>
      <c r="AE47" s="1" t="s">
        <v>93</v>
      </c>
      <c r="AF47" s="1" t="s">
        <v>1126</v>
      </c>
      <c r="AG47" s="1" t="s">
        <v>1127</v>
      </c>
      <c r="AH47" s="1" t="s">
        <v>96</v>
      </c>
      <c r="AI47" s="1" t="s">
        <v>503</v>
      </c>
      <c r="AJ47" s="1">
        <v>95.6</v>
      </c>
      <c r="AK47" s="1"/>
      <c r="AL47" s="1" t="s">
        <v>1128</v>
      </c>
      <c r="AM47" s="1" t="s">
        <v>1129</v>
      </c>
      <c r="AN47" s="1" t="s">
        <v>162</v>
      </c>
      <c r="AO47" s="1" t="s">
        <v>678</v>
      </c>
      <c r="AP47" s="1">
        <v>67.38</v>
      </c>
      <c r="AQ47" s="1"/>
      <c r="AR47" s="1"/>
      <c r="AS47" s="1"/>
      <c r="AT47" s="1"/>
      <c r="AU47" s="1"/>
      <c r="AV47" s="1"/>
      <c r="AW47" s="1"/>
      <c r="AX47" s="1" t="s">
        <v>361</v>
      </c>
      <c r="AY47" s="1" t="s">
        <v>1130</v>
      </c>
      <c r="AZ47" s="1" t="s">
        <v>165</v>
      </c>
      <c r="BA47" s="1" t="s">
        <v>1131</v>
      </c>
      <c r="BB47" s="1">
        <v>71.4</v>
      </c>
      <c r="BC47" s="1">
        <v>7.89</v>
      </c>
      <c r="BD47" s="1" t="s">
        <v>1132</v>
      </c>
      <c r="BE47" s="1" t="s">
        <v>1133</v>
      </c>
      <c r="BF47" s="1" t="s">
        <v>897</v>
      </c>
      <c r="BG47" s="1" t="s">
        <v>1134</v>
      </c>
      <c r="BH47" s="1">
        <v>75.45</v>
      </c>
      <c r="BI47" s="1">
        <v>8.2</v>
      </c>
      <c r="BJ47" s="1" t="s">
        <v>1135</v>
      </c>
      <c r="BK47" s="1"/>
      <c r="BL47" s="1"/>
      <c r="BM47" s="1" t="s">
        <v>1136</v>
      </c>
      <c r="BN47" s="1">
        <v>21</v>
      </c>
      <c r="BO47" s="1"/>
      <c r="BP47" s="1" t="str">
        <f>HYPERLINK("https://nconnect.nicmar.ac.in/storage/profile/6a228f22b5594.png","Download")</f>
        <v>0</v>
      </c>
      <c r="BQ47" s="3"/>
      <c r="BR47" s="3"/>
    </row>
    <row r="48" spans="1:70">
      <c r="A48" s="1" t="s">
        <v>1113</v>
      </c>
      <c r="B48" s="1" t="s">
        <v>71</v>
      </c>
      <c r="C48" s="1" t="s">
        <v>1137</v>
      </c>
      <c r="D48" s="1" t="s">
        <v>1138</v>
      </c>
      <c r="E48" s="1" t="s">
        <v>1139</v>
      </c>
      <c r="F48" s="1" t="s">
        <v>1140</v>
      </c>
      <c r="G48" s="1" t="s">
        <v>1141</v>
      </c>
      <c r="H48" s="1" t="s">
        <v>1142</v>
      </c>
      <c r="I48" s="1" t="s">
        <v>1142</v>
      </c>
      <c r="J48" s="1">
        <v>7032924052</v>
      </c>
      <c r="K48" s="1" t="s">
        <v>79</v>
      </c>
      <c r="L48" s="1" t="s">
        <v>1143</v>
      </c>
      <c r="M48" s="1" t="s">
        <v>81</v>
      </c>
      <c r="N48" s="1" t="s">
        <v>1144</v>
      </c>
      <c r="O48" s="1" t="s">
        <v>152</v>
      </c>
      <c r="P48" s="1" t="s">
        <v>117</v>
      </c>
      <c r="Q48" s="1" t="s">
        <v>1145</v>
      </c>
      <c r="R48" s="1" t="s">
        <v>1146</v>
      </c>
      <c r="S48" s="1">
        <v>9391525794</v>
      </c>
      <c r="T48" s="1" t="s">
        <v>1147</v>
      </c>
      <c r="U48" s="1" t="s">
        <v>1148</v>
      </c>
      <c r="V48" s="1">
        <v>9959054052</v>
      </c>
      <c r="W48" s="1" t="s">
        <v>651</v>
      </c>
      <c r="X48" s="1" t="s">
        <v>1149</v>
      </c>
      <c r="Y48" s="1" t="s">
        <v>1150</v>
      </c>
      <c r="Z48" s="1" t="s">
        <v>276</v>
      </c>
      <c r="AA48" s="1" t="s">
        <v>1149</v>
      </c>
      <c r="AB48" s="1" t="s">
        <v>1150</v>
      </c>
      <c r="AC48" s="1" t="s">
        <v>276</v>
      </c>
      <c r="AD48" s="1" t="s">
        <v>93</v>
      </c>
      <c r="AE48" s="1" t="s">
        <v>93</v>
      </c>
      <c r="AF48" s="1" t="s">
        <v>1151</v>
      </c>
      <c r="AG48" s="1" t="s">
        <v>1152</v>
      </c>
      <c r="AH48" s="1" t="s">
        <v>527</v>
      </c>
      <c r="AI48" s="1" t="s">
        <v>479</v>
      </c>
      <c r="AJ48" s="1">
        <v>80.33</v>
      </c>
      <c r="AK48" s="1"/>
      <c r="AL48" s="1" t="s">
        <v>1153</v>
      </c>
      <c r="AM48" s="1" t="s">
        <v>1154</v>
      </c>
      <c r="AN48" s="1" t="s">
        <v>383</v>
      </c>
      <c r="AO48" s="1" t="s">
        <v>409</v>
      </c>
      <c r="AP48" s="1">
        <v>91.1</v>
      </c>
      <c r="AQ48" s="1"/>
      <c r="AR48" s="1"/>
      <c r="AS48" s="1"/>
      <c r="AT48" s="1"/>
      <c r="AU48" s="1"/>
      <c r="AV48" s="1"/>
      <c r="AW48" s="1"/>
      <c r="AX48" s="1" t="s">
        <v>1155</v>
      </c>
      <c r="AY48" s="1" t="s">
        <v>1156</v>
      </c>
      <c r="AZ48" s="1" t="s">
        <v>310</v>
      </c>
      <c r="BA48" s="1" t="s">
        <v>1157</v>
      </c>
      <c r="BB48" s="1">
        <v>64.9</v>
      </c>
      <c r="BC48" s="1">
        <v>7.24</v>
      </c>
      <c r="BD48" s="1"/>
      <c r="BE48" s="1"/>
      <c r="BF48" s="1"/>
      <c r="BG48" s="1"/>
      <c r="BH48" s="1"/>
      <c r="BI48" s="1"/>
      <c r="BJ48" s="1" t="s">
        <v>1158</v>
      </c>
      <c r="BK48" s="1"/>
      <c r="BL48" s="1"/>
      <c r="BM48" s="1" t="s">
        <v>1159</v>
      </c>
      <c r="BN48" s="1">
        <v>8</v>
      </c>
      <c r="BO48" s="1" t="s">
        <v>1160</v>
      </c>
      <c r="BP48" s="1" t="str">
        <f>HYPERLINK("https://nconnect.nicmar.ac.in/storage/profile/6a229f37c4f6e.png","Download")</f>
        <v>0</v>
      </c>
      <c r="BQ48" s="3"/>
      <c r="BR48" s="3"/>
    </row>
    <row r="49" spans="1:70">
      <c r="A49" s="1" t="s">
        <v>1113</v>
      </c>
      <c r="B49" s="1" t="s">
        <v>71</v>
      </c>
      <c r="C49" s="1" t="s">
        <v>1161</v>
      </c>
      <c r="D49" s="1" t="s">
        <v>1162</v>
      </c>
      <c r="E49" s="1" t="s">
        <v>1163</v>
      </c>
      <c r="F49" s="1" t="s">
        <v>1164</v>
      </c>
      <c r="G49" s="1" t="s">
        <v>1165</v>
      </c>
      <c r="H49" s="1" t="s">
        <v>1166</v>
      </c>
      <c r="I49" s="1" t="s">
        <v>1166</v>
      </c>
      <c r="J49" s="1">
        <v>8806168395</v>
      </c>
      <c r="K49" s="1" t="s">
        <v>148</v>
      </c>
      <c r="L49" s="1" t="s">
        <v>1167</v>
      </c>
      <c r="M49" s="1" t="s">
        <v>81</v>
      </c>
      <c r="N49" s="1" t="s">
        <v>1168</v>
      </c>
      <c r="O49" s="1" t="s">
        <v>152</v>
      </c>
      <c r="P49" s="1" t="s">
        <v>214</v>
      </c>
      <c r="Q49" s="1" t="s">
        <v>1169</v>
      </c>
      <c r="R49" s="1" t="s">
        <v>1170</v>
      </c>
      <c r="S49" s="1">
        <v>9422252460</v>
      </c>
      <c r="T49" s="1" t="s">
        <v>1171</v>
      </c>
      <c r="U49" s="1" t="s">
        <v>1172</v>
      </c>
      <c r="V49" s="1">
        <v>9423969885</v>
      </c>
      <c r="W49" s="1" t="s">
        <v>89</v>
      </c>
      <c r="X49" s="1" t="s">
        <v>1173</v>
      </c>
      <c r="Y49" s="1" t="s">
        <v>1174</v>
      </c>
      <c r="Z49" s="1" t="s">
        <v>92</v>
      </c>
      <c r="AA49" s="1" t="s">
        <v>1173</v>
      </c>
      <c r="AB49" s="1" t="s">
        <v>1174</v>
      </c>
      <c r="AC49" s="1" t="s">
        <v>92</v>
      </c>
      <c r="AD49" s="1" t="s">
        <v>93</v>
      </c>
      <c r="AE49" s="1" t="s">
        <v>93</v>
      </c>
      <c r="AF49" s="1" t="s">
        <v>1175</v>
      </c>
      <c r="AG49" s="1" t="s">
        <v>1176</v>
      </c>
      <c r="AH49" s="1" t="s">
        <v>161</v>
      </c>
      <c r="AI49" s="1" t="s">
        <v>456</v>
      </c>
      <c r="AJ49" s="1">
        <v>90.0</v>
      </c>
      <c r="AK49" s="1"/>
      <c r="AL49" s="1" t="s">
        <v>1177</v>
      </c>
      <c r="AM49" s="1" t="s">
        <v>1176</v>
      </c>
      <c r="AN49" s="1" t="s">
        <v>165</v>
      </c>
      <c r="AO49" s="1" t="s">
        <v>457</v>
      </c>
      <c r="AP49" s="1">
        <v>79.23</v>
      </c>
      <c r="AQ49" s="1"/>
      <c r="AR49" s="1"/>
      <c r="AS49" s="1"/>
      <c r="AT49" s="1"/>
      <c r="AU49" s="1"/>
      <c r="AV49" s="1"/>
      <c r="AW49" s="1"/>
      <c r="AX49" s="1" t="s">
        <v>361</v>
      </c>
      <c r="AY49" s="1" t="s">
        <v>1178</v>
      </c>
      <c r="AZ49" s="1" t="s">
        <v>101</v>
      </c>
      <c r="BA49" s="1" t="s">
        <v>590</v>
      </c>
      <c r="BB49" s="1">
        <v>74.5</v>
      </c>
      <c r="BC49" s="1">
        <v>8.2</v>
      </c>
      <c r="BD49" s="1"/>
      <c r="BE49" s="1"/>
      <c r="BF49" s="1"/>
      <c r="BG49" s="1"/>
      <c r="BH49" s="1"/>
      <c r="BI49" s="1"/>
      <c r="BJ49" s="1" t="s">
        <v>1179</v>
      </c>
      <c r="BK49" s="1"/>
      <c r="BL49" s="1"/>
      <c r="BM49" s="1" t="s">
        <v>1180</v>
      </c>
      <c r="BN49" s="1">
        <v>86</v>
      </c>
      <c r="BO49" s="1" t="s">
        <v>1181</v>
      </c>
      <c r="BP49" s="1" t="str">
        <f>HYPERLINK("https://nconnect.nicmar.ac.in/storage/profile/6a22a37637792.png","Download")</f>
        <v>0</v>
      </c>
      <c r="BQ49" s="3"/>
      <c r="BR49" s="3"/>
    </row>
    <row r="50" spans="1:70">
      <c r="A50" s="1" t="s">
        <v>1113</v>
      </c>
      <c r="B50" s="1" t="s">
        <v>71</v>
      </c>
      <c r="C50" s="1" t="s">
        <v>1182</v>
      </c>
      <c r="D50" s="1" t="s">
        <v>1183</v>
      </c>
      <c r="E50" s="1"/>
      <c r="F50" s="1" t="s">
        <v>1184</v>
      </c>
      <c r="G50" s="1" t="s">
        <v>1185</v>
      </c>
      <c r="H50" s="1" t="s">
        <v>1186</v>
      </c>
      <c r="I50" s="1" t="s">
        <v>1186</v>
      </c>
      <c r="J50" s="1">
        <v>9041258814</v>
      </c>
      <c r="K50" s="1" t="s">
        <v>79</v>
      </c>
      <c r="L50" s="1" t="s">
        <v>1187</v>
      </c>
      <c r="M50" s="1" t="s">
        <v>81</v>
      </c>
      <c r="N50" s="1" t="s">
        <v>1188</v>
      </c>
      <c r="O50" s="1" t="s">
        <v>152</v>
      </c>
      <c r="P50" s="1" t="s">
        <v>117</v>
      </c>
      <c r="Q50" s="1" t="s">
        <v>1189</v>
      </c>
      <c r="R50" s="1" t="s">
        <v>1190</v>
      </c>
      <c r="S50" s="1">
        <v>9810107705</v>
      </c>
      <c r="T50" s="1" t="s">
        <v>1191</v>
      </c>
      <c r="U50" s="1" t="s">
        <v>1192</v>
      </c>
      <c r="V50" s="1">
        <v>8130631490</v>
      </c>
      <c r="W50" s="1" t="s">
        <v>1193</v>
      </c>
      <c r="X50" s="1" t="s">
        <v>1194</v>
      </c>
      <c r="Y50" s="1" t="s">
        <v>721</v>
      </c>
      <c r="Z50" s="1" t="s">
        <v>722</v>
      </c>
      <c r="AA50" s="1" t="s">
        <v>1194</v>
      </c>
      <c r="AB50" s="1" t="s">
        <v>721</v>
      </c>
      <c r="AC50" s="1" t="s">
        <v>722</v>
      </c>
      <c r="AD50" s="1" t="s">
        <v>93</v>
      </c>
      <c r="AE50" s="1" t="s">
        <v>93</v>
      </c>
      <c r="AF50" s="1" t="s">
        <v>1195</v>
      </c>
      <c r="AG50" s="1" t="s">
        <v>1196</v>
      </c>
      <c r="AH50" s="1" t="s">
        <v>332</v>
      </c>
      <c r="AI50" s="1" t="s">
        <v>658</v>
      </c>
      <c r="AJ50" s="1">
        <v>77.9</v>
      </c>
      <c r="AK50" s="1">
        <v>8.2</v>
      </c>
      <c r="AL50" s="1" t="s">
        <v>1195</v>
      </c>
      <c r="AM50" s="1" t="s">
        <v>1196</v>
      </c>
      <c r="AN50" s="1" t="s">
        <v>128</v>
      </c>
      <c r="AO50" s="1" t="s">
        <v>1197</v>
      </c>
      <c r="AP50" s="1">
        <v>57</v>
      </c>
      <c r="AQ50" s="1"/>
      <c r="AR50" s="1"/>
      <c r="AS50" s="1"/>
      <c r="AT50" s="1"/>
      <c r="AU50" s="1"/>
      <c r="AV50" s="1"/>
      <c r="AW50" s="1"/>
      <c r="AX50" s="1" t="s">
        <v>1198</v>
      </c>
      <c r="AY50" s="1" t="s">
        <v>1199</v>
      </c>
      <c r="AZ50" s="1" t="s">
        <v>252</v>
      </c>
      <c r="BA50" s="1" t="s">
        <v>104</v>
      </c>
      <c r="BB50" s="1">
        <v>66.78</v>
      </c>
      <c r="BC50" s="1">
        <v>7.42</v>
      </c>
      <c r="BD50" s="1"/>
      <c r="BE50" s="1"/>
      <c r="BF50" s="1"/>
      <c r="BG50" s="1"/>
      <c r="BH50" s="1"/>
      <c r="BI50" s="1"/>
      <c r="BJ50" s="1" t="s">
        <v>1200</v>
      </c>
      <c r="BK50" s="1" t="s">
        <v>1201</v>
      </c>
      <c r="BL50" s="1" t="s">
        <v>1202</v>
      </c>
      <c r="BM50" s="1" t="s">
        <v>1203</v>
      </c>
      <c r="BN50" s="1">
        <v>25</v>
      </c>
      <c r="BO50" s="1" t="s">
        <v>1204</v>
      </c>
      <c r="BP50" s="1" t="str">
        <f>HYPERLINK("https://nconnect.nicmar.ac.in/storage/profile/6a22aa8c81c79.png","Download")</f>
        <v>0</v>
      </c>
      <c r="BQ50" s="3"/>
      <c r="BR50" s="3"/>
    </row>
    <row r="51" spans="1:70">
      <c r="A51" s="1" t="s">
        <v>1113</v>
      </c>
      <c r="B51" s="1" t="s">
        <v>71</v>
      </c>
      <c r="C51" s="1" t="s">
        <v>1205</v>
      </c>
      <c r="D51" s="1" t="s">
        <v>512</v>
      </c>
      <c r="E51" s="1" t="s">
        <v>1206</v>
      </c>
      <c r="F51" s="1" t="s">
        <v>1207</v>
      </c>
      <c r="G51" s="1" t="s">
        <v>1208</v>
      </c>
      <c r="H51" s="1" t="s">
        <v>1209</v>
      </c>
      <c r="I51" s="1" t="s">
        <v>1209</v>
      </c>
      <c r="J51" s="1">
        <v>7767970404</v>
      </c>
      <c r="K51" s="1" t="s">
        <v>148</v>
      </c>
      <c r="L51" s="1" t="s">
        <v>1210</v>
      </c>
      <c r="M51" s="1" t="s">
        <v>81</v>
      </c>
      <c r="N51" s="1" t="s">
        <v>1211</v>
      </c>
      <c r="O51" s="1" t="s">
        <v>83</v>
      </c>
      <c r="P51" s="1" t="s">
        <v>214</v>
      </c>
      <c r="Q51" s="1" t="s">
        <v>1212</v>
      </c>
      <c r="R51" s="1" t="s">
        <v>1206</v>
      </c>
      <c r="S51" s="1">
        <v>9763437081</v>
      </c>
      <c r="T51" s="1" t="s">
        <v>763</v>
      </c>
      <c r="U51" s="1" t="s">
        <v>1213</v>
      </c>
      <c r="V51" s="1">
        <v>9423007675</v>
      </c>
      <c r="W51" s="1" t="s">
        <v>763</v>
      </c>
      <c r="X51" s="1" t="s">
        <v>1214</v>
      </c>
      <c r="Y51" s="1" t="s">
        <v>191</v>
      </c>
      <c r="Z51" s="1" t="s">
        <v>92</v>
      </c>
      <c r="AA51" s="1" t="s">
        <v>1214</v>
      </c>
      <c r="AB51" s="1" t="s">
        <v>191</v>
      </c>
      <c r="AC51" s="1" t="s">
        <v>92</v>
      </c>
      <c r="AD51" s="1" t="s">
        <v>93</v>
      </c>
      <c r="AE51" s="1" t="s">
        <v>93</v>
      </c>
      <c r="AF51" s="1" t="s">
        <v>1215</v>
      </c>
      <c r="AG51" s="1" t="s">
        <v>1216</v>
      </c>
      <c r="AH51" s="1" t="s">
        <v>161</v>
      </c>
      <c r="AI51" s="1" t="s">
        <v>456</v>
      </c>
      <c r="AJ51" s="1">
        <v>96.6</v>
      </c>
      <c r="AK51" s="1"/>
      <c r="AL51" s="1" t="s">
        <v>1217</v>
      </c>
      <c r="AM51" s="1" t="s">
        <v>1216</v>
      </c>
      <c r="AN51" s="1" t="s">
        <v>165</v>
      </c>
      <c r="AO51" s="1" t="s">
        <v>457</v>
      </c>
      <c r="AP51" s="1">
        <v>88.77</v>
      </c>
      <c r="AQ51" s="1"/>
      <c r="AR51" s="1"/>
      <c r="AS51" s="1"/>
      <c r="AT51" s="1"/>
      <c r="AU51" s="1"/>
      <c r="AV51" s="1"/>
      <c r="AW51" s="1"/>
      <c r="AX51" s="1" t="s">
        <v>361</v>
      </c>
      <c r="AY51" s="1" t="s">
        <v>1218</v>
      </c>
      <c r="AZ51" s="1" t="s">
        <v>636</v>
      </c>
      <c r="BA51" s="1" t="s">
        <v>590</v>
      </c>
      <c r="BB51" s="1">
        <v>86.15</v>
      </c>
      <c r="BC51" s="1">
        <v>9.68</v>
      </c>
      <c r="BD51" s="1"/>
      <c r="BE51" s="1"/>
      <c r="BF51" s="1"/>
      <c r="BG51" s="1"/>
      <c r="BH51" s="1"/>
      <c r="BI51" s="1"/>
      <c r="BJ51" s="1" t="s">
        <v>1200</v>
      </c>
      <c r="BK51" s="1" t="s">
        <v>1219</v>
      </c>
      <c r="BL51" s="1" t="s">
        <v>1220</v>
      </c>
      <c r="BM51" s="1" t="s">
        <v>1221</v>
      </c>
      <c r="BN51" s="1">
        <v>35</v>
      </c>
      <c r="BO51" s="1"/>
      <c r="BP51" s="1" t="str">
        <f>HYPERLINK("https://nconnect.nicmar.ac.in/storage/profile/6a22b01e23288.png","Download")</f>
        <v>0</v>
      </c>
      <c r="BQ51" s="3"/>
      <c r="BR51" s="3"/>
    </row>
    <row r="52" spans="1:70">
      <c r="A52" s="1" t="s">
        <v>1222</v>
      </c>
      <c r="B52" s="1" t="s">
        <v>1223</v>
      </c>
      <c r="C52" s="1" t="s">
        <v>1224</v>
      </c>
      <c r="D52" s="1" t="s">
        <v>1225</v>
      </c>
      <c r="E52" s="1"/>
      <c r="F52" s="1" t="s">
        <v>1226</v>
      </c>
      <c r="G52" s="1" t="s">
        <v>1227</v>
      </c>
      <c r="H52" s="1" t="s">
        <v>1228</v>
      </c>
      <c r="I52" s="1" t="s">
        <v>1228</v>
      </c>
      <c r="J52" s="1">
        <v>9755778896</v>
      </c>
      <c r="K52" s="1" t="s">
        <v>79</v>
      </c>
      <c r="L52" s="1" t="s">
        <v>1229</v>
      </c>
      <c r="M52" s="1" t="s">
        <v>81</v>
      </c>
      <c r="N52" s="1" t="s">
        <v>1144</v>
      </c>
      <c r="O52" s="1" t="s">
        <v>152</v>
      </c>
      <c r="P52" s="1" t="s">
        <v>84</v>
      </c>
      <c r="Q52" s="1" t="s">
        <v>1230</v>
      </c>
      <c r="R52" s="1" t="s">
        <v>1231</v>
      </c>
      <c r="S52" s="1">
        <v>9827897453</v>
      </c>
      <c r="T52" s="1" t="s">
        <v>1232</v>
      </c>
      <c r="U52" s="1" t="s">
        <v>1233</v>
      </c>
      <c r="V52" s="1">
        <v>9479041210</v>
      </c>
      <c r="W52" s="1" t="s">
        <v>1234</v>
      </c>
      <c r="X52" s="1" t="s">
        <v>1235</v>
      </c>
      <c r="Y52" s="1" t="s">
        <v>1236</v>
      </c>
      <c r="Z52" s="1" t="s">
        <v>1237</v>
      </c>
      <c r="AA52" s="1" t="s">
        <v>1235</v>
      </c>
      <c r="AB52" s="1" t="s">
        <v>1236</v>
      </c>
      <c r="AC52" s="1" t="s">
        <v>1237</v>
      </c>
      <c r="AD52" s="1" t="s">
        <v>93</v>
      </c>
      <c r="AE52" s="1" t="s">
        <v>93</v>
      </c>
      <c r="AF52" s="1" t="s">
        <v>1238</v>
      </c>
      <c r="AG52" s="1" t="s">
        <v>1239</v>
      </c>
      <c r="AH52" s="1" t="s">
        <v>1240</v>
      </c>
      <c r="AI52" s="1" t="s">
        <v>332</v>
      </c>
      <c r="AJ52" s="1">
        <v>83.67</v>
      </c>
      <c r="AK52" s="1"/>
      <c r="AL52" s="1" t="s">
        <v>1241</v>
      </c>
      <c r="AM52" s="1" t="s">
        <v>1239</v>
      </c>
      <c r="AN52" s="1" t="s">
        <v>128</v>
      </c>
      <c r="AO52" s="1" t="s">
        <v>1242</v>
      </c>
      <c r="AP52" s="1">
        <v>78.2</v>
      </c>
      <c r="AQ52" s="1"/>
      <c r="AR52" s="1"/>
      <c r="AS52" s="1"/>
      <c r="AT52" s="1"/>
      <c r="AU52" s="1"/>
      <c r="AV52" s="1"/>
      <c r="AW52" s="1"/>
      <c r="AX52" s="1" t="s">
        <v>1243</v>
      </c>
      <c r="AY52" s="1" t="s">
        <v>1244</v>
      </c>
      <c r="AZ52" s="1" t="s">
        <v>1245</v>
      </c>
      <c r="BA52" s="1" t="s">
        <v>479</v>
      </c>
      <c r="BB52" s="1">
        <v>73.2</v>
      </c>
      <c r="BC52" s="1"/>
      <c r="BD52" s="1"/>
      <c r="BE52" s="1"/>
      <c r="BF52" s="1"/>
      <c r="BG52" s="1"/>
      <c r="BH52" s="1"/>
      <c r="BI52" s="1"/>
      <c r="BJ52" s="1" t="s">
        <v>1246</v>
      </c>
      <c r="BK52" s="1"/>
      <c r="BL52" s="1"/>
      <c r="BM52" s="1"/>
      <c r="BN52" s="1"/>
      <c r="BO52" s="1"/>
      <c r="BP52" s="1" t="str">
        <f>HYPERLINK("https://nconnect.nicmar.ac.in/storage/profile/6a263d01e588c.png","Download")</f>
        <v>0</v>
      </c>
      <c r="BQ52" s="3"/>
      <c r="BR52" s="3"/>
    </row>
    <row r="53" spans="1:70">
      <c r="A53" s="1" t="s">
        <v>1222</v>
      </c>
      <c r="B53" s="1" t="s">
        <v>1223</v>
      </c>
      <c r="C53" s="1" t="s">
        <v>1247</v>
      </c>
      <c r="D53" s="1" t="s">
        <v>1248</v>
      </c>
      <c r="E53" s="1" t="s">
        <v>1249</v>
      </c>
      <c r="F53" s="1" t="s">
        <v>111</v>
      </c>
      <c r="G53" s="1" t="s">
        <v>1250</v>
      </c>
      <c r="H53" s="1" t="s">
        <v>1251</v>
      </c>
      <c r="I53" s="1" t="s">
        <v>1251</v>
      </c>
      <c r="J53" s="1">
        <v>7902980092</v>
      </c>
      <c r="K53" s="1" t="s">
        <v>79</v>
      </c>
      <c r="L53" s="1" t="s">
        <v>1252</v>
      </c>
      <c r="M53" s="1" t="s">
        <v>81</v>
      </c>
      <c r="N53" s="1" t="s">
        <v>1253</v>
      </c>
      <c r="O53" s="1" t="s">
        <v>152</v>
      </c>
      <c r="P53" s="1" t="s">
        <v>117</v>
      </c>
      <c r="Q53" s="1" t="s">
        <v>1254</v>
      </c>
      <c r="R53" s="1" t="s">
        <v>1255</v>
      </c>
      <c r="S53" s="1">
        <v>8281104396</v>
      </c>
      <c r="T53" s="1" t="s">
        <v>1256</v>
      </c>
      <c r="U53" s="1" t="s">
        <v>1257</v>
      </c>
      <c r="V53" s="1">
        <v>8281103396</v>
      </c>
      <c r="W53" s="1" t="s">
        <v>1258</v>
      </c>
      <c r="X53" s="1" t="s">
        <v>1259</v>
      </c>
      <c r="Y53" s="1" t="s">
        <v>1260</v>
      </c>
      <c r="Z53" s="1" t="s">
        <v>125</v>
      </c>
      <c r="AA53" s="1" t="s">
        <v>1259</v>
      </c>
      <c r="AB53" s="1" t="s">
        <v>1260</v>
      </c>
      <c r="AC53" s="1" t="s">
        <v>125</v>
      </c>
      <c r="AD53" s="1" t="s">
        <v>93</v>
      </c>
      <c r="AE53" s="1" t="s">
        <v>93</v>
      </c>
      <c r="AF53" s="1" t="s">
        <v>1261</v>
      </c>
      <c r="AG53" s="1" t="s">
        <v>1262</v>
      </c>
      <c r="AH53" s="1" t="s">
        <v>96</v>
      </c>
      <c r="AI53" s="1" t="s">
        <v>503</v>
      </c>
      <c r="AJ53" s="1">
        <v>73.0</v>
      </c>
      <c r="AK53" s="1"/>
      <c r="AL53" s="1" t="s">
        <v>1263</v>
      </c>
      <c r="AM53" s="1" t="s">
        <v>1264</v>
      </c>
      <c r="AN53" s="1" t="s">
        <v>337</v>
      </c>
      <c r="AO53" s="1" t="s">
        <v>479</v>
      </c>
      <c r="AP53" s="1">
        <v>63.91</v>
      </c>
      <c r="AQ53" s="1"/>
      <c r="AR53" s="1"/>
      <c r="AS53" s="1"/>
      <c r="AT53" s="1"/>
      <c r="AU53" s="1"/>
      <c r="AV53" s="1"/>
      <c r="AW53" s="1"/>
      <c r="AX53" s="1" t="s">
        <v>1265</v>
      </c>
      <c r="AY53" s="1" t="s">
        <v>1266</v>
      </c>
      <c r="AZ53" s="1" t="s">
        <v>101</v>
      </c>
      <c r="BA53" s="1" t="s">
        <v>590</v>
      </c>
      <c r="BB53" s="1">
        <v>64.6</v>
      </c>
      <c r="BC53" s="1"/>
      <c r="BD53" s="1"/>
      <c r="BE53" s="1"/>
      <c r="BF53" s="1"/>
      <c r="BG53" s="1"/>
      <c r="BH53" s="1"/>
      <c r="BI53" s="1"/>
      <c r="BJ53" s="1" t="s">
        <v>1267</v>
      </c>
      <c r="BK53" s="1"/>
      <c r="BL53" s="1"/>
      <c r="BM53" s="1" t="s">
        <v>1268</v>
      </c>
      <c r="BN53" s="1">
        <v>2</v>
      </c>
      <c r="BO53" s="1"/>
      <c r="BP53" s="1" t="str">
        <f>HYPERLINK("https://nconnect.nicmar.ac.in/storage/profile/6a2643dfcb805.png","Download")</f>
        <v>0</v>
      </c>
      <c r="BQ53" s="3"/>
      <c r="BR53" s="3"/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  <hyperlink ref="BP12" r:id="rId_hyperlink_11" tooltip="Download" display="Download"/>
    <hyperlink ref="BP13" r:id="rId_hyperlink_12" tooltip="Download" display="Download"/>
    <hyperlink ref="BP14" r:id="rId_hyperlink_13" tooltip="Download" display="Download"/>
    <hyperlink ref="BP15" r:id="rId_hyperlink_14" tooltip="Download" display="Download"/>
    <hyperlink ref="BP16" r:id="rId_hyperlink_15" tooltip="Download" display="Download"/>
    <hyperlink ref="BP17" r:id="rId_hyperlink_16" tooltip="Download" display="Download"/>
    <hyperlink ref="BP18" r:id="rId_hyperlink_17" tooltip="Download" display="Download"/>
    <hyperlink ref="BP19" r:id="rId_hyperlink_18" tooltip="Download" display="Download"/>
    <hyperlink ref="BP20" r:id="rId_hyperlink_19" tooltip="Download" display="Download"/>
    <hyperlink ref="BP21" r:id="rId_hyperlink_20" tooltip="Download" display="Download"/>
    <hyperlink ref="BP22" r:id="rId_hyperlink_21" tooltip="Download" display="Download"/>
    <hyperlink ref="BP23" r:id="rId_hyperlink_22" tooltip="Download" display="Download"/>
    <hyperlink ref="BP24" r:id="rId_hyperlink_23" tooltip="Download" display="Download"/>
    <hyperlink ref="BP25" r:id="rId_hyperlink_24" tooltip="Download" display="Download"/>
    <hyperlink ref="BP26" r:id="rId_hyperlink_25" tooltip="Download" display="Download"/>
    <hyperlink ref="BP27" r:id="rId_hyperlink_26" tooltip="Download" display="Download"/>
    <hyperlink ref="BP28" r:id="rId_hyperlink_27" tooltip="Download" display="Download"/>
    <hyperlink ref="BP29" r:id="rId_hyperlink_28" tooltip="Download" display="Download"/>
    <hyperlink ref="BP30" r:id="rId_hyperlink_29" tooltip="Download" display="Download"/>
    <hyperlink ref="BP31" r:id="rId_hyperlink_30" tooltip="Download" display="Download"/>
    <hyperlink ref="BP32" r:id="rId_hyperlink_31" tooltip="Download" display="Download"/>
    <hyperlink ref="BP33" r:id="rId_hyperlink_32" tooltip="Download" display="Download"/>
    <hyperlink ref="BP34" r:id="rId_hyperlink_33" tooltip="Download" display="Download"/>
    <hyperlink ref="BP35" r:id="rId_hyperlink_34" tooltip="Download" display="Download"/>
    <hyperlink ref="BP36" r:id="rId_hyperlink_35" tooltip="Download" display="Download"/>
    <hyperlink ref="BP37" r:id="rId_hyperlink_36" tooltip="Download" display="Download"/>
    <hyperlink ref="BP38" r:id="rId_hyperlink_37" tooltip="Download" display="Download"/>
    <hyperlink ref="BP39" r:id="rId_hyperlink_38" tooltip="Download" display="Download"/>
    <hyperlink ref="BP40" r:id="rId_hyperlink_39" tooltip="Download" display="Download"/>
    <hyperlink ref="BP41" r:id="rId_hyperlink_40" tooltip="Download" display="Download"/>
    <hyperlink ref="BP43" r:id="rId_hyperlink_41" tooltip="Download" display="Download"/>
    <hyperlink ref="BP44" r:id="rId_hyperlink_42" tooltip="Download" display="Download"/>
    <hyperlink ref="BP45" r:id="rId_hyperlink_43" tooltip="Download" display="Download"/>
    <hyperlink ref="BP46" r:id="rId_hyperlink_44" tooltip="Download" display="Download"/>
    <hyperlink ref="BP47" r:id="rId_hyperlink_45" tooltip="Download" display="Download"/>
    <hyperlink ref="BP48" r:id="rId_hyperlink_46" tooltip="Download" display="Download"/>
    <hyperlink ref="BP49" r:id="rId_hyperlink_47" tooltip="Download" display="Download"/>
    <hyperlink ref="BP50" r:id="rId_hyperlink_48" tooltip="Download" display="Download"/>
    <hyperlink ref="BP51" r:id="rId_hyperlink_49" tooltip="Download" display="Download"/>
    <hyperlink ref="BP52" r:id="rId_hyperlink_50" tooltip="Download" display="Download"/>
    <hyperlink ref="BP53" r:id="rId_hyperlink_51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2026-06-09T11:02:09+05:30</dcterms:created>
  <dcterms:modified xsi:type="dcterms:W3CDTF">2026-06-09T11:02:09+05:30</dcterms:modified>
  <dc:title>Untitled Spreadsheet</dc:title>
  <dc:description/>
  <dc:subject/>
  <cp:keywords/>
  <cp:category/>
</cp:coreProperties>
</file>