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<sst xmlns="http://schemas.openxmlformats.org/spreadsheetml/2006/main" uniqueCount="1505">
  <si>
    <t>Program</t>
  </si>
  <si>
    <t>Batch</t>
  </si>
  <si>
    <t>Roll Number</t>
  </si>
  <si>
    <t>First Name</t>
  </si>
  <si>
    <t>Middle Name</t>
  </si>
  <si>
    <t>Last Name</t>
  </si>
  <si>
    <t>Name</t>
  </si>
  <si>
    <t>Intern Status</t>
  </si>
  <si>
    <t>Intern Counter</t>
  </si>
  <si>
    <t>applied Profile</t>
  </si>
  <si>
    <t>Location</t>
  </si>
  <si>
    <t>E-mail Address</t>
  </si>
  <si>
    <t>Campus E-mail Address</t>
  </si>
  <si>
    <t>Mobile</t>
  </si>
  <si>
    <t>Gender</t>
  </si>
  <si>
    <t>DOB</t>
  </si>
  <si>
    <t>Marital Status</t>
  </si>
  <si>
    <t>Language</t>
  </si>
  <si>
    <t>Hobby</t>
  </si>
  <si>
    <t>Blood Group</t>
  </si>
  <si>
    <t>Aadhar Number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</si>
  <si>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</si>
  <si>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</si>
  <si>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</si>
  <si>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</si>
  <si>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</si>
  <si>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</si>
  <si>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</si>
  <si>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</si>
  <si>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</si>
  <si>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</si>
  <si>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</si>
  <si>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</si>
  <si>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</si>
  <si>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</si>
  <si>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</si>
  <si>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</si>
  <si>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</si>
  <si>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</si>
  <si>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</si>
  <si>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</si>
  <si>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</si>
  <si>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</si>
  <si>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</si>
  <si>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</si>
  <si>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</si>
  <si>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</si>
  <si>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</si>
  <si>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</si>
  <si>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</si>
  <si>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</si>
  <si>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</si>
  <si>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</si>
  <si>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UG University</t>
  </si>
  <si>
    <t>UG College</t>
  </si>
  <si>
    <t>UG Degree</t>
  </si>
  <si>
    <t>UG Specialization</t>
  </si>
  <si>
    <t>UG Joining Date</t>
  </si>
  <si>
    <t>UG Passing Date</t>
  </si>
  <si>
    <t>UG Marks</t>
  </si>
  <si>
    <t>UG CGPA</t>
  </si>
  <si>
    <t>PG University</t>
  </si>
  <si>
    <t>PG College</t>
  </si>
  <si>
    <t>PG Degree</t>
  </si>
  <si>
    <t>PG Specialization</t>
  </si>
  <si>
    <t>PG Joining Date</t>
  </si>
  <si>
    <t>PG Passing Date</t>
  </si>
  <si>
    <t>PG Marks</t>
  </si>
  <si>
    <t>PG CGPA</t>
  </si>
  <si>
    <t>Technical Skills</t>
  </si>
  <si>
    <t>Work Experience(Click Cell for more details)</t>
  </si>
  <si>
    <t>Total Experience(months)</t>
  </si>
  <si>
    <t>Project / Internship Detail(Click Cell for more details)</t>
  </si>
  <si>
    <t>Total(weeks)</t>
  </si>
  <si>
    <t>Certifications Details(if any)</t>
  </si>
  <si>
    <t>Profile Picture</t>
  </si>
  <si>
    <t>Applied Date</t>
  </si>
  <si>
    <t>MBA-ACM</t>
  </si>
  <si>
    <t>2026-2028</t>
  </si>
  <si>
    <t>P26700667</t>
  </si>
  <si>
    <t>Kush</t>
  </si>
  <si>
    <t>Dipesh</t>
  </si>
  <si>
    <t>Sinroja</t>
  </si>
  <si>
    <t>Kush Dipesh Sinroja</t>
  </si>
  <si>
    <t>-</t>
  </si>
  <si>
    <t>Intern - Construction</t>
  </si>
  <si>
    <t>Pan India</t>
  </si>
  <si>
    <t>kdsinroja12@gmail.com</t>
  </si>
  <si>
    <t>P26700667@student.nicmar.ac.in</t>
  </si>
  <si>
    <t>Male</t>
  </si>
  <si>
    <t>12-Feb-2003</t>
  </si>
  <si>
    <t>Single</t>
  </si>
  <si>
    <t>Gujarati,Marathi,Hindi,English</t>
  </si>
  <si>
    <t xml:space="preserve">Music,Cycling </t>
  </si>
  <si>
    <t>B+</t>
  </si>
  <si>
    <t>Businessman</t>
  </si>
  <si>
    <t>Pallavi</t>
  </si>
  <si>
    <t>Homemaker</t>
  </si>
  <si>
    <t xml:space="preserve">B-205 , Second Floor , Param Residency, Near Kachigam Checkpost , Daman </t>
  </si>
  <si>
    <t>Daman</t>
  </si>
  <si>
    <t>Dadra and Nagar Haveli and Daman and Diu</t>
  </si>
  <si>
    <t>NA</t>
  </si>
  <si>
    <t>Little Angle's English Medium School</t>
  </si>
  <si>
    <t>Maharashtra State Board, Maharashtra</t>
  </si>
  <si>
    <t>2018-Mar</t>
  </si>
  <si>
    <t>2019-Mar</t>
  </si>
  <si>
    <t>Anand Laxman Chandawarkar Junior College of Science, Arts and Commerce</t>
  </si>
  <si>
    <t>Maharashtra State Board , Maharashtra</t>
  </si>
  <si>
    <t>2020-Apr</t>
  </si>
  <si>
    <t>2021-Jun</t>
  </si>
  <si>
    <t>Parul University</t>
  </si>
  <si>
    <t>Parul University , Vadodara</t>
  </si>
  <si>
    <t>Bachelor of Technology (B.Tech)</t>
  </si>
  <si>
    <t>Civil Engineering</t>
  </si>
  <si>
    <t>2021-Sep</t>
  </si>
  <si>
    <t>2025-May</t>
  </si>
  <si>
    <t>AutoCAD, MS Excel.</t>
  </si>
  <si>
    <t>L&amp;T Realty | Executive Engineer Intern | Powai, Mumbai | Oct 2025 | Jun 2026 | 34 Weeks
Siddhi Consultant | Project Management Engineer | Umargam, Gujarat | Jul 2025 | Sep 2025 | 11 Weeks
PRAMUKH GROUP | Site Engineer | Vapi , Gujarat | May 2024 | Jun 2024 | 4 Weeks</t>
  </si>
  <si>
    <t>Introduction to IoT 
AutoCAD Certificate
Coursera - Excel with Copilot Fundamentals</t>
  </si>
  <si>
    <t>P26700670</t>
  </si>
  <si>
    <t>MADANKUMAR</t>
  </si>
  <si>
    <t>RAJENDRAN</t>
  </si>
  <si>
    <t>REDDY</t>
  </si>
  <si>
    <t>Madankumar Rajendran Reddy</t>
  </si>
  <si>
    <t>Intern - CMT</t>
  </si>
  <si>
    <t>madankumarreddy2004@gmail.com</t>
  </si>
  <si>
    <t>P26700670@student.nicmar.ac.in</t>
  </si>
  <si>
    <t>16-Aug-2004</t>
  </si>
  <si>
    <t>English,Tamil,Hindi,Marathi</t>
  </si>
  <si>
    <t>Football,Self introspection</t>
  </si>
  <si>
    <t>A+</t>
  </si>
  <si>
    <t>Rajendran Reddy</t>
  </si>
  <si>
    <t>Business</t>
  </si>
  <si>
    <t>Vijaya Reddy</t>
  </si>
  <si>
    <t>Housewife</t>
  </si>
  <si>
    <t>B-103,Utsav CHS, Plot no-21, Sector-34B, Kharghar, Navi Mumbai, Maharashtra, 410210</t>
  </si>
  <si>
    <t>Raigad</t>
  </si>
  <si>
    <t>Maharashtra</t>
  </si>
  <si>
    <t>RAMSHETH THAKUR PUBLIC SCHOOL</t>
  </si>
  <si>
    <t>CBSE, Maharashtra</t>
  </si>
  <si>
    <t>2019-Apr</t>
  </si>
  <si>
    <t>2020-Jul</t>
  </si>
  <si>
    <t>2022-Jul</t>
  </si>
  <si>
    <t>Vellore Institute of Technology, Vellore</t>
  </si>
  <si>
    <t>2022-Sep</t>
  </si>
  <si>
    <t>2026-May</t>
  </si>
  <si>
    <t>Autocad,Revit,Excel for Estimation,Microsoft Projects</t>
  </si>
  <si>
    <t>Aegis Scaffolding Services Private Limited  | Site Engineer  | Navi Mumbai | Dec 2025 | Apr 2026 | 17 Weeks</t>
  </si>
  <si>
    <t>P26700522</t>
  </si>
  <si>
    <t>IRUDAYA DIVINEY</t>
  </si>
  <si>
    <t>M</t>
  </si>
  <si>
    <t>Irudaya Diviney M</t>
  </si>
  <si>
    <t>irudayadiviney2005@gmail.com</t>
  </si>
  <si>
    <t>P26700522@student.nicmar.ac.in</t>
  </si>
  <si>
    <t>03-Jun-2005</t>
  </si>
  <si>
    <t>Tamil,English</t>
  </si>
  <si>
    <t>Physical enthusiast,Gardening,Drawing</t>
  </si>
  <si>
    <t>O+</t>
  </si>
  <si>
    <t>2876 8722 2177</t>
  </si>
  <si>
    <t xml:space="preserve">MADHURENDRAN I J </t>
  </si>
  <si>
    <t>LIC Development officer</t>
  </si>
  <si>
    <t>MARY HILDA S</t>
  </si>
  <si>
    <t>House Wife</t>
  </si>
  <si>
    <t>3/305B, B-Block,
Town Railway Nagar, Nagercoil,
Kanyakumari, Tamil Nadu- 629001</t>
  </si>
  <si>
    <t>Kanyakumari</t>
  </si>
  <si>
    <t>Tamil Nadu</t>
  </si>
  <si>
    <t>Alphonsa Matriculation Higher Secondary School</t>
  </si>
  <si>
    <t>Tamil Nadu State Board</t>
  </si>
  <si>
    <t>2019-Jun</t>
  </si>
  <si>
    <t>2022-Apr</t>
  </si>
  <si>
    <t>Anna University</t>
  </si>
  <si>
    <t>Thiagarajar College of Engineering</t>
  </si>
  <si>
    <t>Bachelor of Engineering (B.E.)</t>
  </si>
  <si>
    <t>2022-Aug</t>
  </si>
  <si>
    <t>2026-Apr</t>
  </si>
  <si>
    <t>AutoCAD,3Ds MAX,MS Word,MS Excel,Primavera,MS Project</t>
  </si>
  <si>
    <t>SK Builders | Internship trainee | Nagercoil, tamilnadu | Dec 2024 | Dec 2024 | 2 Weeks
SR Builders  | Internship trainee | Nagercoil Tamilnadu  | Jun 2025 | Jun 2025 | 2 Weeks</t>
  </si>
  <si>
    <t>AUTOCAD &amp; 3D Max
Climate Smart Markets (TNPCB)</t>
  </si>
  <si>
    <t>MBA-PEM</t>
  </si>
  <si>
    <t>P26701038</t>
  </si>
  <si>
    <t>Joshua</t>
  </si>
  <si>
    <t>George</t>
  </si>
  <si>
    <t>Sunny</t>
  </si>
  <si>
    <t>Joshua George Sunny</t>
  </si>
  <si>
    <t>joshua.george.sunny098@gmail.com</t>
  </si>
  <si>
    <t>P26701038@student.nicmar.ac.in</t>
  </si>
  <si>
    <t>08-May-2004</t>
  </si>
  <si>
    <t>English,Hindi,Malayalam,Tamil</t>
  </si>
  <si>
    <t>Reading,Sports,Current Affairs</t>
  </si>
  <si>
    <t>AB+</t>
  </si>
  <si>
    <t>Sunny George</t>
  </si>
  <si>
    <t>Babily Mary Sunny</t>
  </si>
  <si>
    <t>Thannickal House,Vadavathoor PO,Kottayam-686010</t>
  </si>
  <si>
    <t>Kottayam</t>
  </si>
  <si>
    <t>Kerala</t>
  </si>
  <si>
    <t>ST JUDES GLOBAL SCHOOL</t>
  </si>
  <si>
    <t>CBSE</t>
  </si>
  <si>
    <t>SFS PUBLIC SCHOOL</t>
  </si>
  <si>
    <t>APJ ABDUL KALAM TECHNOLOGICAL UNIVERSITY</t>
  </si>
  <si>
    <t xml:space="preserve"> COLLEGE OF ENGINEERING TRIVANDRUM</t>
  </si>
  <si>
    <t>MS Office,AutoCAD</t>
  </si>
  <si>
    <t>VELLAPALLY CONSTRUCTIONS | SITE ENGINEER | PALA | Jun 2025 | Jun 2025 | 1 Weeks</t>
  </si>
  <si>
    <t>P26700100</t>
  </si>
  <si>
    <t>Prafull</t>
  </si>
  <si>
    <t>Bhishamdas</t>
  </si>
  <si>
    <t>Vaishnav</t>
  </si>
  <si>
    <t>Prafull Bhishamdas Vaishnav</t>
  </si>
  <si>
    <t>prafull.vaishnav1602@gmail.com</t>
  </si>
  <si>
    <t>P26700100@student.nicmar.ac.in</t>
  </si>
  <si>
    <t>16-Feb-2002</t>
  </si>
  <si>
    <t>English, Hindi,Marathi</t>
  </si>
  <si>
    <t>Singing,Baskeball,Karate,Sketching</t>
  </si>
  <si>
    <t>Bhishamdas Vaishnav</t>
  </si>
  <si>
    <t>Entrepreneur</t>
  </si>
  <si>
    <t>Usha Vaishnav</t>
  </si>
  <si>
    <t>RAM Mandir Waroda, Opposite to Mankar College,
Ramji Nagri, Kalmeshwar</t>
  </si>
  <si>
    <t>Nagpur</t>
  </si>
  <si>
    <t>Municipal High School &amp; Junior College</t>
  </si>
  <si>
    <t>MSBSHSE (Nagpur/Maharashtra)</t>
  </si>
  <si>
    <t>2016-Jun</t>
  </si>
  <si>
    <t>2017-Mar</t>
  </si>
  <si>
    <t>2018-Jun</t>
  </si>
  <si>
    <t>2019-Feb</t>
  </si>
  <si>
    <t>Dr. Babasaheb Ambedkar Technological University, Lonare</t>
  </si>
  <si>
    <t>J D College of Engineering and Management, Nagpur</t>
  </si>
  <si>
    <t>2019-Jul</t>
  </si>
  <si>
    <t>2023-Jun</t>
  </si>
  <si>
    <t>AutoCAD,Revit,Bluebeam,MS Project,BIM</t>
  </si>
  <si>
    <t>MAE Consultants | Project Assistant | Remote | May 2025 | Nov 2025 | 0 Years, 6 Months, 1 Days | 6
Pinaka Construction Solutions LLC | Project Assistant | Remote | Aug 2023 | Apr 2025 | 1 Years, 8 Months, 23 Days | 2.4</t>
  </si>
  <si>
    <t>Revit Trainiing
Revit MEP Fire Protection
AutoCAD
BIM
Paper Presentation Brainwaves
Project Management
Revit Architecture
Revit Structures
Revit MEP
Project Management Essential
STAAD Pro
Developing Soft Skills and Personality-NPTEL</t>
  </si>
  <si>
    <t>P26700121</t>
  </si>
  <si>
    <t>Aniketh</t>
  </si>
  <si>
    <t>Mahesh</t>
  </si>
  <si>
    <t>Naik</t>
  </si>
  <si>
    <t>Aniketh Mahesh Naik</t>
  </si>
  <si>
    <t>aniketnaik01234@gmail.com</t>
  </si>
  <si>
    <t>P26700121@student.nicmar.ac.in</t>
  </si>
  <si>
    <t>28-Oct-2002</t>
  </si>
  <si>
    <t>English, Hindi, Konkani, Marathi</t>
  </si>
  <si>
    <t xml:space="preserve">Cycling, Photography, Editing, Gardening , Music </t>
  </si>
  <si>
    <t>Mahesh Naik</t>
  </si>
  <si>
    <t>Retired Govt. Servant</t>
  </si>
  <si>
    <t>Harsha Naik</t>
  </si>
  <si>
    <t>House wife</t>
  </si>
  <si>
    <t>HNO. 253 Fabric Vaddo, Velsao, Cansaulim, South Goa</t>
  </si>
  <si>
    <t>South Goa</t>
  </si>
  <si>
    <t>Goa</t>
  </si>
  <si>
    <t>St. Thomas High School in Cansaulim, Goa</t>
  </si>
  <si>
    <t>Goa Board of Secondary and Higher Secondary Education, Alto Betim, Goa</t>
  </si>
  <si>
    <t>2017-Jun</t>
  </si>
  <si>
    <t>M.E.S Higher Secondary School, Zuarinagar, Vasco, South Goa</t>
  </si>
  <si>
    <t>Goa Board of Secondary and Higher Secondary Education (GBSHSE), Goa</t>
  </si>
  <si>
    <t>2020-Mar</t>
  </si>
  <si>
    <t>Goa University</t>
  </si>
  <si>
    <t>Goa College of Engineering, Farmagudi, Goa</t>
  </si>
  <si>
    <t>2021-Aug</t>
  </si>
  <si>
    <t>MS Office,MS Excel, MS Project, Auto cad</t>
  </si>
  <si>
    <t>M/s. Datta Kare Associates Margao, Goa |   Intern-Site Engineer | Margao South Goa | Jul 2024 | Aug 2024 | 7 Weeks</t>
  </si>
  <si>
    <t>P26700593</t>
  </si>
  <si>
    <t>TUSHAR</t>
  </si>
  <si>
    <t>RAMESH</t>
  </si>
  <si>
    <t>TULSHIGIRIWAR</t>
  </si>
  <si>
    <t>Tushar Ramesh Tulshigiriwar</t>
  </si>
  <si>
    <t>tulshigiriwartushar@gmail.com</t>
  </si>
  <si>
    <t>P26700593@student.nicmar.ac.in</t>
  </si>
  <si>
    <t>02-Sep-2003</t>
  </si>
  <si>
    <t>MARATHI,HINDI,ENGLISH</t>
  </si>
  <si>
    <t>GAMEING ,Videography and Editography</t>
  </si>
  <si>
    <t>6382 7311 9986</t>
  </si>
  <si>
    <t xml:space="preserve">BUSINESS </t>
  </si>
  <si>
    <t>SARITA</t>
  </si>
  <si>
    <t>HOUSEWIFE</t>
  </si>
  <si>
    <t>INDIRA NAGAR WARD NO.4,AHERI BYEPASS ROAD AHERI.</t>
  </si>
  <si>
    <t>Gadchiroli</t>
  </si>
  <si>
    <t>REPUBLIC ENGLISH MEDIUM SCHOOL,AHERI</t>
  </si>
  <si>
    <t>MAHARASHTRA STATE BOARD OF SECONDARY AND HIGHER SECONDARY EDUCATION,PUNE</t>
  </si>
  <si>
    <t xml:space="preserve">CIVIL ENGINEERING </t>
  </si>
  <si>
    <t>GOVERNMENT POLYTECHNIC GADCHIROLI</t>
  </si>
  <si>
    <t>2020-Jun</t>
  </si>
  <si>
    <t>2023-May</t>
  </si>
  <si>
    <t>RASHTRASANT TUKADOJI MAHARAJ NAGPUR UNIVERSITY,NAGPUR</t>
  </si>
  <si>
    <t>GH RAISONI COLLEGE OF ENGINEERING AND MANAGEMENT,NAGPUR</t>
  </si>
  <si>
    <t xml:space="preserve">AUTOCAD,REVIT,STAAD PRO,MS Project </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</si>
  <si>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</si>
  <si>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 AutoCAD</t>
  </si>
  <si>
    <t>P26700058</t>
  </si>
  <si>
    <t>Abhishek</t>
  </si>
  <si>
    <t>Milind</t>
  </si>
  <si>
    <t>Dhawade</t>
  </si>
  <si>
    <t>Abhishek Milind Dhawade</t>
  </si>
  <si>
    <t>Intern - Contracts and Procurement</t>
  </si>
  <si>
    <t>dhawadeabhishek108@gmail.com</t>
  </si>
  <si>
    <t>P26700058@student.nicmar.ac.in</t>
  </si>
  <si>
    <t>04-Oct-2000</t>
  </si>
  <si>
    <t xml:space="preserve">Hindi English Marathi </t>
  </si>
  <si>
    <t xml:space="preserve">Music, treaking , watching movies, adventure </t>
  </si>
  <si>
    <t xml:space="preserve">Milind </t>
  </si>
  <si>
    <t>business</t>
  </si>
  <si>
    <t>varsha</t>
  </si>
  <si>
    <t>house wife</t>
  </si>
  <si>
    <t xml:space="preserve">k3/01 n5 cidco opp jijamata high school chhatrapathi sambhajinagar </t>
  </si>
  <si>
    <t>Aurangabad</t>
  </si>
  <si>
    <t xml:space="preserve">SAINT XAVIERS SCHOOL </t>
  </si>
  <si>
    <t>STATE BOARD</t>
  </si>
  <si>
    <t>2006-Jun</t>
  </si>
  <si>
    <t>SHIV CHHATRAPATHI COLLEGE</t>
  </si>
  <si>
    <t xml:space="preserve">DR BABASAHEB AMBEDKAR TECHNOLOGICAL UNIVERSITY </t>
  </si>
  <si>
    <t>AUTOCAD,MSPROJECT MS EXCEL</t>
  </si>
  <si>
    <t>P26700423</t>
  </si>
  <si>
    <t>Urmila</t>
  </si>
  <si>
    <t>Rajesh</t>
  </si>
  <si>
    <t>Khodke</t>
  </si>
  <si>
    <t>Urmila Rajesh Khodke</t>
  </si>
  <si>
    <t>urmilakhodke134@gmail.com</t>
  </si>
  <si>
    <t>P26700423@student.nicmar.ac.in</t>
  </si>
  <si>
    <t>Female</t>
  </si>
  <si>
    <t>18-Jan-1997</t>
  </si>
  <si>
    <t>Married</t>
  </si>
  <si>
    <t>English, Hindi, Marathi</t>
  </si>
  <si>
    <t>Dancing , Cooking ,Music</t>
  </si>
  <si>
    <t>Rajesh Khodke</t>
  </si>
  <si>
    <t>Labour</t>
  </si>
  <si>
    <t>Varsha Khodke</t>
  </si>
  <si>
    <t>B14 flat no 1003 nyati elan west 3 wagholi pune 412207</t>
  </si>
  <si>
    <t>Pune</t>
  </si>
  <si>
    <t xml:space="preserve">Shri Shivaji High School and Junior College </t>
  </si>
  <si>
    <t>Maharashtra state board of secondary and higher secondary education, Maharashtra</t>
  </si>
  <si>
    <t>2011-Apr</t>
  </si>
  <si>
    <t>2012-Mar</t>
  </si>
  <si>
    <t>Shri Shivaji Science and Arts College</t>
  </si>
  <si>
    <t>2012-Jul</t>
  </si>
  <si>
    <t>2014-Jun</t>
  </si>
  <si>
    <t>Sant Gadge Baba Amravati University</t>
  </si>
  <si>
    <t>Pankaj laddhad institute of technology and management studies, Chikhali, Maharashtra</t>
  </si>
  <si>
    <t>2014-Jul</t>
  </si>
  <si>
    <t>AutoCAD,3D CIVIL,MS Office,MS Project</t>
  </si>
  <si>
    <t>TheDraftRack | Associate Engineer | Pune | Aug 2022 | Jul 2023 | 0 Years, 11 Months, 7 Days | 1.53</t>
  </si>
  <si>
    <t>Advance Diploma in Structural Design &amp; Analysis from (IGTR Aurangabad)
Quantity Surveying and Billing
Project Planning using Microsoft Project</t>
  </si>
  <si>
    <t>P26700531</t>
  </si>
  <si>
    <t>CHINMAY</t>
  </si>
  <si>
    <t>DEVENDRA</t>
  </si>
  <si>
    <t>PAWAR</t>
  </si>
  <si>
    <t>Chinmay Devendra Pawar</t>
  </si>
  <si>
    <t>chinmaypawar323@gmail.com</t>
  </si>
  <si>
    <t>P26700531@student.nicmar.ac.in</t>
  </si>
  <si>
    <t>03-Apr-2003</t>
  </si>
  <si>
    <t>HINDI , ENGLISH,MARATHI</t>
  </si>
  <si>
    <t>PLAYING CRICKET,GYM AND FITNESS, TRAVELLING, LISTENING TO MUSIC, PHOTOGRAPHY</t>
  </si>
  <si>
    <t>AB-</t>
  </si>
  <si>
    <t>DEVENDRA RAJARAM PAWAR</t>
  </si>
  <si>
    <t>PRIVATE JOB</t>
  </si>
  <si>
    <t>SMITA DEVENDRA PAWAR</t>
  </si>
  <si>
    <t>HOUSE WIFE</t>
  </si>
  <si>
    <t>PARDESHI PURA NEAR  NAGAR PARISHAD NANDURBAR</t>
  </si>
  <si>
    <t>Nandurbar</t>
  </si>
  <si>
    <t>AR ATLAS SANTOSH NAGAR WAKAD</t>
  </si>
  <si>
    <t>SHROFF HIGHSCHOOL</t>
  </si>
  <si>
    <t>MAHARASHTRA STATE BOARD OF SECONDARY SCHOOL AND HIGHER SECONDARY EDUCATION,PUNE</t>
  </si>
  <si>
    <t>DIPLOMA IN CIVIL ENGINEERING</t>
  </si>
  <si>
    <t>R.C PATEL COLLEGE OF ENGINEERING AND POLYTECHNIC,SHIRPUR</t>
  </si>
  <si>
    <t>SAVITRIBAI PHULE PUNE UNIVERSITY</t>
  </si>
  <si>
    <t>VISHWAKARMA INSTITUTE OF INFORMATION TECHNOLOGY ,PUNE, MAHARASHTRA</t>
  </si>
  <si>
    <t>AUTO CAD , MS OFFICE, MS PROJECT , REVIT, STADPRO,3DS MAX,planswift</t>
  </si>
  <si>
    <t xml:space="preserve">DAMAC SHARED SERVICES INDIA LLP | JR. QUANTITY SURVEYOR | PUNE | Mar 2025 | Jun 2026 | 1 Years, 3 Months, 13 Days | 5 </t>
  </si>
  <si>
    <t>SYNERGY VALUERS AND PROJECT CONSULTANTS PVT.LTD | Intern – Valuations &amp; Project Consultancy | pune | Feb 2025 | Mar 2025 | 6 Weeks</t>
  </si>
  <si>
    <t>AutoCAD and STAAD.Pro Certification – 4D Infotech Pvt. Ltd. (April 2024 – July 2024)
Revit 2022: Essential Training for Architecture (Imperial and Metric)
Excel Essential Training (Microsoft 365) – LinkedIn Learning
SketchUp Pro 2024 Essential Training – LinkedIn Learning
E-Poster Presentation Winner / Participant – 53rd Engineers' Day Competition, organized by UltraTech Cement Ltd. and R. C. Patel Polytechnic (September 2020)
Entrepreneurship Awareness Camp (EAC) Certification
2nd Rank in Capstone Project (Diploma in Civil Engineering)
Award of Excellence   Details: Secured Second Rank in Third Year Diploma Civil Engineering during the Winter-21 Examination.
Inter-Collegiate Cricket Achievements &amp; Participations (1) Winner – State-Level Intercollegiate Chhatrapati Shivaji Maharaj Cricket Trophy . (2) 2nd Place – Rajveer Trophy , D. Y. Patil University, Pune. (3) 2nd Place – Zenith’23 State-Level Sport
Awarded the “Best Event Player” certificate by Vishwakarma Institute of Information Technology (VIIT) for demonstrating outstanding performance in Cricket during the academic year 2024–25.</t>
  </si>
  <si>
    <t>P26701077</t>
  </si>
  <si>
    <t>AYUSHMAN</t>
  </si>
  <si>
    <t>MUNSHI</t>
  </si>
  <si>
    <t>Ayushman Munshi</t>
  </si>
  <si>
    <t>Intern - CRM</t>
  </si>
  <si>
    <t>ayushmanmunshi@gmail.com</t>
  </si>
  <si>
    <t>P26701077@student.nicmar.ac.in</t>
  </si>
  <si>
    <t>03-Dec-2004</t>
  </si>
  <si>
    <t>ENGLISH, HINDI, BENGALI, GUJARATI</t>
  </si>
  <si>
    <t>MUSIC,BADMINTON,BIKING</t>
  </si>
  <si>
    <t>GOUTAM MUNSHI</t>
  </si>
  <si>
    <t>GOVT SERVICE</t>
  </si>
  <si>
    <t>SUPARNA MUNSHI</t>
  </si>
  <si>
    <t>HOME MAKER</t>
  </si>
  <si>
    <t>B-302, SAVVY SOLARIS, MOTERA</t>
  </si>
  <si>
    <t>Ahmedabad</t>
  </si>
  <si>
    <t>Gujarat</t>
  </si>
  <si>
    <t>C-3-24, ONGC COLONY, BANDRA WEST</t>
  </si>
  <si>
    <t>Mumbai City</t>
  </si>
  <si>
    <t>DELHI PUBLIC SCHOOL</t>
  </si>
  <si>
    <t>CENTRAL BOARD OF SECONDARY EDUCATION</t>
  </si>
  <si>
    <t>PODAR INTERNATIONAL SCHOOL</t>
  </si>
  <si>
    <t>2021-Jul</t>
  </si>
  <si>
    <t>NIRMA UNIVERSITY, AHMEDABAD</t>
  </si>
  <si>
    <t>INSTITUTE OF TECHNOLOGY, NIRMA UNIVERSITY, AHMEDABAD</t>
  </si>
  <si>
    <t>Electronics &amp; Instrumentation</t>
  </si>
  <si>
    <t>2022-Jun</t>
  </si>
  <si>
    <t>2026-Jun</t>
  </si>
  <si>
    <t>MS Office,Python,C#</t>
  </si>
  <si>
    <t>LARSEN &amp; TOUBRO ENERGY HYDROCARBON | INTERN ENGINEER | Mumbai | Mar 2026 | Apr 2026 | 5 Weeks
Oil &amp; Natural Gas Corporation Limited | Project Lead Engineer | Mumbai | Dec 2025 | Feb 2026 | 8 Weeks</t>
  </si>
  <si>
    <t>P26700397</t>
  </si>
  <si>
    <t>Ashish</t>
  </si>
  <si>
    <t>Tyagi</t>
  </si>
  <si>
    <t>Ashish Tyagi</t>
  </si>
  <si>
    <t>ashishtyagi4209@gmail.com</t>
  </si>
  <si>
    <t>P26700397@student.nicmar.ac.in</t>
  </si>
  <si>
    <t>02-Apr-2004</t>
  </si>
  <si>
    <t>Hindi,English</t>
  </si>
  <si>
    <t>Playing Cricket,Listening music</t>
  </si>
  <si>
    <t>Shrinivas Tyagi</t>
  </si>
  <si>
    <t>Farmer</t>
  </si>
  <si>
    <t>Suneeta Tyagi</t>
  </si>
  <si>
    <t>Village-jaitpur, Tehsil-Joura , District-Morena,[[Madhya Pradesh]</t>
  </si>
  <si>
    <t>Morena</t>
  </si>
  <si>
    <t>Madhya Pradesh</t>
  </si>
  <si>
    <t xml:space="preserve">OX FORD PUBLIC HIGH SCHOOL, JOURA , MORENA </t>
  </si>
  <si>
    <t>BOARD OF SECONDARY EDUCATION, MADHYA PRADESH, BHOPAL</t>
  </si>
  <si>
    <t>2018-Jul</t>
  </si>
  <si>
    <t>2019-May</t>
  </si>
  <si>
    <t>SHRI GOVARDHAN HIGH SCHOOL, JOURA, MORENA</t>
  </si>
  <si>
    <t>2021-May</t>
  </si>
  <si>
    <t>RAJIV GANDHI PROUDYOGIKI VISHWAVIDYALAYA, BHOPAL</t>
  </si>
  <si>
    <t>MADHAV INSTITUTE OF TECHNOLOGY AND SCIENCE</t>
  </si>
  <si>
    <t>2025-Jul</t>
  </si>
  <si>
    <t>MS PROJECT, AUTOCAD</t>
  </si>
  <si>
    <t>PUBLIC HEALTH ENGINEERING DEPARTMENT DIVISION -GWALIOR , MADHYA PRADESH | CIVIL ENGINEERING INTERN - PUBLIC HEALTH ENGINEERING DEPARTMENT (PHED},GWALIOR | Jal Jeevan Mission &amp; Water Infrastructure Development | GWALIOR , MADHYA PRADESH | Jan 2025 | May 2025 | 19 Weeks
L&amp;T GEOSTRUCTURE PRIVATE LIMITED | CIVIL ENGINEERING INTERN | KATNI , MADHYA PRADESH | Jun 2024 | Jul 2024 | 4 Weeks</t>
  </si>
  <si>
    <t>Product Design and Manufacturing
Air Pollution and Control
Indoor Air Pollution Sources, Effects, Monitoring,  Control and Modeling
AutoCAD : 2D&amp;3D</t>
  </si>
  <si>
    <t>P26700585</t>
  </si>
  <si>
    <t>Ishaan</t>
  </si>
  <si>
    <t>Mohamed</t>
  </si>
  <si>
    <t>Ishaan Mohamed</t>
  </si>
  <si>
    <t>P26700585@student.nicmar.ac.in</t>
  </si>
  <si>
    <t>23-Jul-2004</t>
  </si>
  <si>
    <t>English, malayalam,hindi</t>
  </si>
  <si>
    <t>Football,music</t>
  </si>
  <si>
    <t>RIJU JALAL</t>
  </si>
  <si>
    <t>Software Developer</t>
  </si>
  <si>
    <t xml:space="preserve">RAMLA RIJU </t>
  </si>
  <si>
    <t>Aykkara House, Cheruvaloor, Thrissur, Kerala, 680308</t>
  </si>
  <si>
    <t>Thrissur</t>
  </si>
  <si>
    <t>INDIAN SCHOOL AL GHUBRA</t>
  </si>
  <si>
    <t>CENTRAL BOARD OF SECONDARY EDUCATION, MUSCAT</t>
  </si>
  <si>
    <t>2021-Mar</t>
  </si>
  <si>
    <t>VELLORE INSTITUTE OF TECHNOLOGY</t>
  </si>
  <si>
    <t>VELLORE INSTITUTE OF TECHNOLOGY, VELLORE</t>
  </si>
  <si>
    <t>2026-Jul</t>
  </si>
  <si>
    <t>AutoCAD, MS project, Microsoft Excel, Revit, StaadPro</t>
  </si>
  <si>
    <t>MFAR Constructions Private Limited | Quantity Surveying &amp; Contract Management Intern | Bangalore | Jan 2026 | May 2026 | 20 Weeks
Engineering Innovation Design &amp; Consulting L.L.C. (EIDC) | Civil Engineering Intern | Muscat, Oman | May 2025 | Jun 2025 | 4 Weeks</t>
  </si>
  <si>
    <t>PROMPT ENGINEERING
STAADPro</t>
  </si>
  <si>
    <t>P26700030</t>
  </si>
  <si>
    <t>Tejas</t>
  </si>
  <si>
    <t>Bapu</t>
  </si>
  <si>
    <t>Bachhav</t>
  </si>
  <si>
    <t>Tejas Bapu Bachhav</t>
  </si>
  <si>
    <t>tejasbachhav113@gmail.com</t>
  </si>
  <si>
    <t>P26700030@student.nicmar.ac.in</t>
  </si>
  <si>
    <t>05-Aug-2003</t>
  </si>
  <si>
    <t>Hindi, English, Marathi</t>
  </si>
  <si>
    <t>Travelling, Music,Reading</t>
  </si>
  <si>
    <t>Vanita</t>
  </si>
  <si>
    <t>House No N-41 Ja3/7/6 Sai Baba Chowk Sawata Nagar Cicdo Nashik</t>
  </si>
  <si>
    <t>Nashik</t>
  </si>
  <si>
    <t xml:space="preserve">Guru Gobind Singh Public School </t>
  </si>
  <si>
    <t xml:space="preserve">Maharashtra State Board Of Secondary And Higher Secondary Education </t>
  </si>
  <si>
    <t xml:space="preserve">Diploma In Civil Engineering </t>
  </si>
  <si>
    <t xml:space="preserve">Guru Gobind Singh Polytechnic College Of Engineering </t>
  </si>
  <si>
    <t>2023-Jul</t>
  </si>
  <si>
    <t xml:space="preserve">Savitribai Phule Pune University </t>
  </si>
  <si>
    <t xml:space="preserve">Gokhale Education Society R. H Sapat Collage Of Enginneering </t>
  </si>
  <si>
    <t>2023-Aug</t>
  </si>
  <si>
    <t>AutoCad,MS Project,Excel</t>
  </si>
  <si>
    <t>P26700420</t>
  </si>
  <si>
    <t>Rohan</t>
  </si>
  <si>
    <t>Raghunath</t>
  </si>
  <si>
    <t>Mahajan</t>
  </si>
  <si>
    <t>Rohan Raghunath Mahajan</t>
  </si>
  <si>
    <t>Intern - Estimation</t>
  </si>
  <si>
    <t>rohanmahajan040@gmail.com</t>
  </si>
  <si>
    <t>P26700420@student.nicmar.ac.in</t>
  </si>
  <si>
    <t>17-Apr-2001</t>
  </si>
  <si>
    <t>Marathi,Hindi,English</t>
  </si>
  <si>
    <t>Pencile Skeching,Playing Badminton,Reading</t>
  </si>
  <si>
    <t>Raghunath Mahajan</t>
  </si>
  <si>
    <t>Job</t>
  </si>
  <si>
    <t>Prabha Mahajan</t>
  </si>
  <si>
    <t>Peth Bhag, Chinchani, Tal:- Tasgaon, Dist:- Sangli</t>
  </si>
  <si>
    <t>Sangli</t>
  </si>
  <si>
    <t>Vitthalrao Page Vidyamandir, Chinchani</t>
  </si>
  <si>
    <t>2015-Jun</t>
  </si>
  <si>
    <t>2016-Mar</t>
  </si>
  <si>
    <t>Diploma in Civil Engineering</t>
  </si>
  <si>
    <t>Padmabhooshan Vasantraodada Patil Institute Of Technology, Budhgaon, Sangli</t>
  </si>
  <si>
    <t>2016-Aug</t>
  </si>
  <si>
    <t>Dr.Babasaheb Ambedkar Technological University, Lonere</t>
  </si>
  <si>
    <t>2019-Aug</t>
  </si>
  <si>
    <t>MS Project, Autocad,MS Office</t>
  </si>
  <si>
    <t>Remap Reality | Junior Site Engineer | Pune | Apr 2024 | Jul 2026 | 2 Years, 3 Months, 2 Days | 3.12</t>
  </si>
  <si>
    <t>BIM Professional Course for Civil Engineers</t>
  </si>
  <si>
    <t>P26701093</t>
  </si>
  <si>
    <t>Chandresh</t>
  </si>
  <si>
    <t>Kalla</t>
  </si>
  <si>
    <t>Chandresh Kalla</t>
  </si>
  <si>
    <t>chandreshkalla14@gmail.com</t>
  </si>
  <si>
    <t>P26701093@student.nicmar.ac.in</t>
  </si>
  <si>
    <t>19-Feb-1999</t>
  </si>
  <si>
    <t>Hindu,English,Marwari</t>
  </si>
  <si>
    <t>Football,Swiming,Cricket</t>
  </si>
  <si>
    <t>Ajay kalla</t>
  </si>
  <si>
    <t>Retd. Aen jdvvnl</t>
  </si>
  <si>
    <t>Asha kalla</t>
  </si>
  <si>
    <t>Family pensioner</t>
  </si>
  <si>
    <t>427 opp khemji ki pol jalap mohalla</t>
  </si>
  <si>
    <t>Jodhpur</t>
  </si>
  <si>
    <t>Rajasthan</t>
  </si>
  <si>
    <t>Central academy sr sec school</t>
  </si>
  <si>
    <t>CENTRAL BOARD OF EDUCATION</t>
  </si>
  <si>
    <t>2014-Apr</t>
  </si>
  <si>
    <t>Shree Mahatma Gandhi sr sec school</t>
  </si>
  <si>
    <t xml:space="preserve">BOARD OF EDUCATION,RAJASTHAN </t>
  </si>
  <si>
    <t>2016-Apr</t>
  </si>
  <si>
    <t>RAJASTHAN TECHNICAL UNIVERSITY</t>
  </si>
  <si>
    <t>JODHPUR INSTITUTE OF ENGINEERING AND TECHNOLOGY</t>
  </si>
  <si>
    <t>2017-Aug</t>
  </si>
  <si>
    <t>2021-Oct</t>
  </si>
  <si>
    <t>AUTOCAD.,MS OFFICE,MSPROJECTS,PRIMAVERA</t>
  </si>
  <si>
    <t>JIET UNIVERSE | SITE ENGINEER | JODHPUR (RAJASTHAN) | Aug 2025 | May 2026 | 0 Years, 8 Months, 24 Days | 3.20 
J.V Technical services | Support Engineer | JODHPUR (RAJASTHAN) | Jan 2023 | May 2025 | 2 Years, 4 Months, 16 Days | 2.40</t>
  </si>
  <si>
    <t>JODHPUR DISCOM VIDYUT VITRAN NIGAM LIMITED | Intern | Jodhpur, Rajasthan | Jun 2019 | Jul 2019 | 6 Weeks | Campus Internship
Gaurav Engineers | Intern | Jodhpur | Oct 2021 | Nov 2021 | 8 Weeks</t>
  </si>
  <si>
    <t>DATA SCIENCE AND MACHINE LEARNING</t>
  </si>
  <si>
    <t>MBA-REUIM</t>
  </si>
  <si>
    <t>P26702004</t>
  </si>
  <si>
    <t>Harshita</t>
  </si>
  <si>
    <t>Pravin</t>
  </si>
  <si>
    <t>Patil</t>
  </si>
  <si>
    <t>Harshita Pravin Patil</t>
  </si>
  <si>
    <t>Intern - Business Development</t>
  </si>
  <si>
    <t>patilharshita412@gmail.com</t>
  </si>
  <si>
    <t>P26702004@student.nicmar.ac.in</t>
  </si>
  <si>
    <t>04-Dec-2001</t>
  </si>
  <si>
    <t>English,Hindi,Marathi</t>
  </si>
  <si>
    <t>Calligraphy,Reading,Art &amp; Craft</t>
  </si>
  <si>
    <t>Pravin Tukaram Patil</t>
  </si>
  <si>
    <t>Employed</t>
  </si>
  <si>
    <t>Smita Pravin Patil</t>
  </si>
  <si>
    <t>702, Sufalam, Wadavali, Near Jari Mari Mata Mandir, Dr. C.G.Road, Chembur East, Mumbai</t>
  </si>
  <si>
    <t>Mumbai Suburban</t>
  </si>
  <si>
    <t>St. Anthony Girls' High School</t>
  </si>
  <si>
    <t>Maharashtra State Board of Secondary and Higher Secondary Education, Pune</t>
  </si>
  <si>
    <t>Swami Ramakrishnan Paramhans Junior College</t>
  </si>
  <si>
    <t>University of Mumbai</t>
  </si>
  <si>
    <t>IES College of Architecture</t>
  </si>
  <si>
    <t>Bachelor of Architecture (B.Arch.)</t>
  </si>
  <si>
    <t>Bachelor of Architecture</t>
  </si>
  <si>
    <t>2024-May</t>
  </si>
  <si>
    <t>Autocad,MS Office,MS Project,Sketchup,Revit</t>
  </si>
  <si>
    <t>Kapadia Associates | Architect | Mumbai | Jun 2024 | Mar 2026 | 1 Years, 9 Months, 21 Days | 4.2</t>
  </si>
  <si>
    <t>Kapadia Associates | Trainee Architect | Mumbai | Nov 2022 | Mar 2023 | 21 Weeks
Team ARC | Student Intern | Mumbai | Jun 2022 | Sep 2022 | 17 Weeks</t>
  </si>
  <si>
    <t>Archumen Quiz Competition 
Adobe Lightroom Course
Introduction to AI
Photoshop Comprehensive Training 
Adobe Indesign Training 
Autodesk Revit
Sketchup Advanced
Illustrator
Pledge a smile foundation NGO
Excel: Beginner to Advanced</t>
  </si>
  <si>
    <t>P26700309</t>
  </si>
  <si>
    <t>SHASHIKANT</t>
  </si>
  <si>
    <t>KUMAR</t>
  </si>
  <si>
    <t>Shashikant Kumar</t>
  </si>
  <si>
    <t>shashikant923400@gmail.com</t>
  </si>
  <si>
    <t>P26700309@student.nicmar.ac.in</t>
  </si>
  <si>
    <t>05-Nov-2003</t>
  </si>
  <si>
    <t xml:space="preserve"> ENGLISH,HINDI,BHOJPURI</t>
  </si>
  <si>
    <t>GARDENNING , ONLINE GAMES ,READING,MUSIC,DANCE,CRICKET,COOKING</t>
  </si>
  <si>
    <t>JAYRAM THAKUR</t>
  </si>
  <si>
    <t>BARBER</t>
  </si>
  <si>
    <t>KANTI DEVI</t>
  </si>
  <si>
    <t>VILLAGE -SAKRAUDHA
POST OFFICE -SHAISTABAD , POLICE STATION - GHOSHI</t>
  </si>
  <si>
    <t>Jehanabad</t>
  </si>
  <si>
    <t>Bihar</t>
  </si>
  <si>
    <t>ANNIE BESANT INTERNATIONAL SCHOOL</t>
  </si>
  <si>
    <t>PATNA , BIHAR</t>
  </si>
  <si>
    <t>2018-Apr</t>
  </si>
  <si>
    <t>ORIENTAL COLLEGE , PANTNA CITY</t>
  </si>
  <si>
    <t>BIHAR ENGINEERING UNIVERSITY</t>
  </si>
  <si>
    <t>GOVERNMENT ENGINEERING COLLEGE , NAWADA , BIHAR</t>
  </si>
  <si>
    <t>AUTOCAD , STAADPRO,MS OFFICE,MS Project</t>
  </si>
  <si>
    <t>Desiznideaz | STUDENT | GOVERNMENT ENGINEERING COLLEGE, NAWADA | Dec 2023 | Feb 2024 | 8 Weeks</t>
  </si>
  <si>
    <t>NPTEL SOFT SKILLS
NPTEL PLASTIC WASTE MANAGMENT
AUTOCAD</t>
  </si>
  <si>
    <t>P26700055</t>
  </si>
  <si>
    <t>Pushkar</t>
  </si>
  <si>
    <t>Atul</t>
  </si>
  <si>
    <t>Kulkarni</t>
  </si>
  <si>
    <t>Pushkar Atul Kulkarni</t>
  </si>
  <si>
    <t>pushkarkulkarni29032001@gmail.com</t>
  </si>
  <si>
    <t>P26700055@student.nicmar.ac.in</t>
  </si>
  <si>
    <t>29-Mar-2001</t>
  </si>
  <si>
    <t>English, Hindi, Marathi, Kannada</t>
  </si>
  <si>
    <t>Sketching, Sculpting, Gaming</t>
  </si>
  <si>
    <t>Atul Kulkarni</t>
  </si>
  <si>
    <t>Former Government Employee (Retired)</t>
  </si>
  <si>
    <t>Anushka Kulkarni</t>
  </si>
  <si>
    <t>Home maker</t>
  </si>
  <si>
    <t>C/21, Tara Rani CHS, Opposite Acharya Marathe College, NG Acharya Marg, Chembur East.</t>
  </si>
  <si>
    <t>OLPS High School</t>
  </si>
  <si>
    <t>Maharashtra State Board of Secondary and Higher Secondary Education</t>
  </si>
  <si>
    <t>Vivekanand Education Society's Junior College</t>
  </si>
  <si>
    <t>Mumbai University</t>
  </si>
  <si>
    <t xml:space="preserve">CTES College of Architecture, Mumbai. </t>
  </si>
  <si>
    <t>2024-Apr</t>
  </si>
  <si>
    <t>AutoCAD, ZWCAD, DraftSight, Vectorworks 12.5, Vectorworks 24, Photoshop, Twinmotion, Enscape, Rhino and Grasshopper, Power BI, MS Project, Primavera P6.</t>
  </si>
  <si>
    <t>Project Finance Analyst
Certificate of Appreciation 
Certificate of Excellence 
Parametric Design Certificate 
Design Esquee Award</t>
  </si>
  <si>
    <t>P26701113</t>
  </si>
  <si>
    <t>Badgujar</t>
  </si>
  <si>
    <t>Piyush</t>
  </si>
  <si>
    <t>Dipak</t>
  </si>
  <si>
    <t>Badgujar Piyush Dipak</t>
  </si>
  <si>
    <t>piyushdbadgujar@gmail.com</t>
  </si>
  <si>
    <t>P26701113@student.nicmar.ac.in</t>
  </si>
  <si>
    <t>17-Dec-2003</t>
  </si>
  <si>
    <t>Hindi,Marathi,Gujarati,English</t>
  </si>
  <si>
    <t>Music,Movies,drawing,Cycling,Travelling</t>
  </si>
  <si>
    <t>Dipak Badgujar</t>
  </si>
  <si>
    <t>Service</t>
  </si>
  <si>
    <t>Shubhangi D Badgujar</t>
  </si>
  <si>
    <t>A-148 Vallabh Duplex, Nr ravi park, Novino tarsali road Vadodara Gujarat,390009</t>
  </si>
  <si>
    <t>Vadodara</t>
  </si>
  <si>
    <t xml:space="preserve">BARODA HIGH SCHOOL ONGC </t>
  </si>
  <si>
    <t>Gujarat secondary and higher secondary board, Vadodara,Gujarat</t>
  </si>
  <si>
    <t>BARODA HIGH SCHOOL ONGC</t>
  </si>
  <si>
    <t>Dharamsinh Desai University, Nadiad, Gujarat</t>
  </si>
  <si>
    <t>Dharamsinh Desai Institute of Technology, Nadiad, Gujarat</t>
  </si>
  <si>
    <t>Mechanical Engineering</t>
  </si>
  <si>
    <t>Six Sigma SCM, AI, IoT, Python Programming, PM Tools, CAD, RCA, Problem Solving, Mechanical Fundamentals, IT Foundational Skills ,Machine learning,Excel,Microsoft-MSP</t>
  </si>
  <si>
    <t>MG MOTORS | Graduate Engineering Trainee | Halol,Gujarat | Jul 2025 | Apr 2026 | 0 Years, 9 Months, 29 Days | 7.00</t>
  </si>
  <si>
    <t>SIEMENS ENERGY PVT LTD | Manufacturing Intern | Vadodara Gujarat | May 2024 | Jun 2024 | 6 Weeks
SIEMENS ENERGY PVT LTD | PM,OM,SCM Intern | Vadodara Gujarat | Feb 2025 | Mar 2025 | 7 Weeks</t>
  </si>
  <si>
    <t>Lean Six Sigma-ASCB
 AI &amp; ML Course by Code Unnati Powered by SAP Inc
Getting Started with Enterprise Data Science (IBM) 
Getting Started with Enterprise Grade AI (IBM)
IT Foundation Skills (TCS ION) 
AI Base Camp</t>
  </si>
  <si>
    <t>MBA-NBS</t>
  </si>
  <si>
    <t>P26703052</t>
  </si>
  <si>
    <t>Niraj</t>
  </si>
  <si>
    <t>Manoj</t>
  </si>
  <si>
    <t>Kale</t>
  </si>
  <si>
    <t>Niraj Manoj Kale</t>
  </si>
  <si>
    <t>nirajkale22@gmail.com</t>
  </si>
  <si>
    <t>P26703052@student.nicmar.ac.in</t>
  </si>
  <si>
    <t>23-Feb-2003</t>
  </si>
  <si>
    <t>Hindi, English , Marathi ,German</t>
  </si>
  <si>
    <t xml:space="preserve">Reading, music </t>
  </si>
  <si>
    <t>Manoj Kale</t>
  </si>
  <si>
    <t>Bussinessman</t>
  </si>
  <si>
    <t>Deepmala Kale</t>
  </si>
  <si>
    <t>9/1 shikshak wadi, ring road ,jalgaon</t>
  </si>
  <si>
    <t>Jalgaon</t>
  </si>
  <si>
    <t>Podar international school</t>
  </si>
  <si>
    <t xml:space="preserve">CBSE Jalgaon Maharashtra </t>
  </si>
  <si>
    <t xml:space="preserve">Pace junior science college </t>
  </si>
  <si>
    <t xml:space="preserve">Ssc Thane Maharashtra </t>
  </si>
  <si>
    <t>Mit wpu</t>
  </si>
  <si>
    <t xml:space="preserve">Mitwpu pune </t>
  </si>
  <si>
    <t>2021-Dec</t>
  </si>
  <si>
    <t>Excel, Autocad,MS Office</t>
  </si>
  <si>
    <t>P26700194</t>
  </si>
  <si>
    <t>Saksham</t>
  </si>
  <si>
    <t>Dilip</t>
  </si>
  <si>
    <t>Pabrekar</t>
  </si>
  <si>
    <t>Saksham Dilip Pabrekar</t>
  </si>
  <si>
    <t>sakshampabrekar7@gmail.com</t>
  </si>
  <si>
    <t>P26700194@student.nicmar.ac.in</t>
  </si>
  <si>
    <t>17-Nov-2002</t>
  </si>
  <si>
    <t>Fitness,Travelling,Graphic Designing</t>
  </si>
  <si>
    <t>Dilip Umaji Pabrekar</t>
  </si>
  <si>
    <t>Suvarna Dilip Pabrekar</t>
  </si>
  <si>
    <t>House No - 499 Swarnadeep, Roha Kolad Road, Near Sushil Niwas Building,
At. Ambewadi, Post-Kolad, Tal-Roha</t>
  </si>
  <si>
    <t>J M Rathi English Medium School, Roha</t>
  </si>
  <si>
    <t>Maharashtra State Board of Secondary and Higher Education</t>
  </si>
  <si>
    <t>Government Polytechnic, Pen</t>
  </si>
  <si>
    <t>Pillai HOC College of Engineering and Technology, (PHCET) Rasayani</t>
  </si>
  <si>
    <t>2024-Jul</t>
  </si>
  <si>
    <t>AutoCad,Revit,MS Project</t>
  </si>
  <si>
    <t>CLASSIC RMC AND INFRASTRUCTURE INDIA PVT LTD. | Graduate Engineer Trainee | Mumbai, Maharashtra | Jun 2024 | Jun 2025 | 1 Years, 0 Months, 18 Days | 3.0</t>
  </si>
  <si>
    <t>P26700453</t>
  </si>
  <si>
    <t>Ankita</t>
  </si>
  <si>
    <t xml:space="preserve">Anant </t>
  </si>
  <si>
    <t>Murgude</t>
  </si>
  <si>
    <t>Ankita Anant  Murgude</t>
  </si>
  <si>
    <t>ankitamurgude@gmail.com</t>
  </si>
  <si>
    <t>P26700453@student.nicmar.ac.in</t>
  </si>
  <si>
    <t>12-Oct-2003</t>
  </si>
  <si>
    <t xml:space="preserve">Hindi,English, Marathi </t>
  </si>
  <si>
    <t xml:space="preserve">Badminton ,Bike Riding </t>
  </si>
  <si>
    <t xml:space="preserve">Civil Engineer </t>
  </si>
  <si>
    <t xml:space="preserve">Priti </t>
  </si>
  <si>
    <t>Teacher</t>
  </si>
  <si>
    <t>33, Vijvials Banglow, Rajopadhye nagar, Saneguruji vasahat, Kolhapur</t>
  </si>
  <si>
    <t>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</si>
  <si>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</si>
  <si>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</si>
  <si>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</si>
  <si>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</si>
  <si>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</si>
  <si>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</si>
  <si>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</si>
  <si>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 Intern | Kolhapur  | Jan 2025 | May 2025 | 19 Weeks</t>
  </si>
  <si>
    <t>NPTEL Interior Design
State Inter University , Badminton Competition
NCC, B Certificate</t>
  </si>
  <si>
    <t>P26700240</t>
  </si>
  <si>
    <t>Harshith</t>
  </si>
  <si>
    <t>R</t>
  </si>
  <si>
    <t>Harshith R</t>
  </si>
  <si>
    <t>harshithr813@gmail.com</t>
  </si>
  <si>
    <t>P26700240@student.nicmar.ac.in</t>
  </si>
  <si>
    <t>30-Sep-2002</t>
  </si>
  <si>
    <t>English,Kannada,Telegu</t>
  </si>
  <si>
    <t>Playing Cricket,Travel,Listening to Music</t>
  </si>
  <si>
    <t>Ramesh PV</t>
  </si>
  <si>
    <t>Prathibha B</t>
  </si>
  <si>
    <t xml:space="preserve">Ulluru Pete Ward No. 11 Sidlaghatta </t>
  </si>
  <si>
    <t>Chikkaballapur</t>
  </si>
  <si>
    <t>Karnataka</t>
  </si>
  <si>
    <t xml:space="preserve">Sri Ramakrishna English Medium Residential High School </t>
  </si>
  <si>
    <t>Karnataka Secondary Education Examination Board</t>
  </si>
  <si>
    <t>SBGNS Rural Composite PU College</t>
  </si>
  <si>
    <t>Department Of Pre-University Education</t>
  </si>
  <si>
    <t>Visvesvaraya Technological University</t>
  </si>
  <si>
    <t>Nitte Meenakshi Institute of Technology</t>
  </si>
  <si>
    <t>2020-Dec</t>
  </si>
  <si>
    <t>AutoCAD,MS Exel</t>
  </si>
  <si>
    <t>Transys Consulting Pvt. Ltd. | CADD Engineer (Structures) | Bangalore | Aug 2024 | Jun 2026 | 1 Years, 10 Months, 24 Days</t>
  </si>
  <si>
    <t>Shejwadkar Housing &amp; Infra Pvt. Ltd | Student | Bangalore | Jul 2023 | Aug 2023 | 4 Weeks</t>
  </si>
  <si>
    <t>NPTEL Online Certification For Safety In Construction
Primavera P6 In Project Planning and Management
Certificate Of Best Project</t>
  </si>
  <si>
    <t>P26700237</t>
  </si>
  <si>
    <t>Shaktheeswaran</t>
  </si>
  <si>
    <t>Shaktheeswaran R</t>
  </si>
  <si>
    <t>march16032004@gmail.com</t>
  </si>
  <si>
    <t>P26700237@student.nicmar.ac.in</t>
  </si>
  <si>
    <t>16-Mar-2004</t>
  </si>
  <si>
    <t>Tamil, English</t>
  </si>
  <si>
    <t>Music,Athletics</t>
  </si>
  <si>
    <t>S Raja Chidambaram</t>
  </si>
  <si>
    <t>Manager in Aqua Right drinking water company</t>
  </si>
  <si>
    <t>R Sathya Priya</t>
  </si>
  <si>
    <t>No.77, South car street, Near HDFC Bank, Thuraiyur</t>
  </si>
  <si>
    <t>Tiruchirappalli</t>
  </si>
  <si>
    <t>Sowdambikaa Matric Boys Higher Secondary School</t>
  </si>
  <si>
    <t>Tamil Nadu State Board of secondary education</t>
  </si>
  <si>
    <t>Tamil Nadu State Board of higher secondary education</t>
  </si>
  <si>
    <t>Amrita Vishwa Vidyapeetham</t>
  </si>
  <si>
    <t>Amrita School of Engineering, Tamil Nadu</t>
  </si>
  <si>
    <t>2025-Apr</t>
  </si>
  <si>
    <t>Autocad,Pyrosim,Visual inspection,Rebound hammer test,Thermography</t>
  </si>
  <si>
    <t>DLF | GET | Gurugram | Jul 2025 | Jun 2026 | 0 Years, 11 Months, 29 Days | 7.1</t>
  </si>
  <si>
    <t>NIT Trichy | Intern | Tiruchirappalli | Jun 2024 | Jul 2024 | 6 Weeks</t>
  </si>
  <si>
    <t>P26700545</t>
  </si>
  <si>
    <t>Ishika</t>
  </si>
  <si>
    <t>Hedau</t>
  </si>
  <si>
    <t>Ishika Rajesh Hedau</t>
  </si>
  <si>
    <t>hedauishika@gmail.com</t>
  </si>
  <si>
    <t>P26700545@student.nicmar.ac.in</t>
  </si>
  <si>
    <t>15-Aug-2000</t>
  </si>
  <si>
    <t xml:space="preserve">English ,Hindi ,Marathi </t>
  </si>
  <si>
    <t>Travelling ,Badminton ,Dancing</t>
  </si>
  <si>
    <t>Rajesh Hedau</t>
  </si>
  <si>
    <t xml:space="preserve">Retired Deputy Engineer </t>
  </si>
  <si>
    <t>Ranjana Hedau</t>
  </si>
  <si>
    <t xml:space="preserve">PNB - Special Assistant </t>
  </si>
  <si>
    <t>Flat no 305, Janai Balaji Apartment, Chhatrapati nagar, Nagpur.</t>
  </si>
  <si>
    <t xml:space="preserve">Mount Carmel Girls High School </t>
  </si>
  <si>
    <t xml:space="preserve">Maharashtra State Board of Secondary and Higher Secondary Education </t>
  </si>
  <si>
    <t>2015-Jul</t>
  </si>
  <si>
    <t xml:space="preserve">Jupiter Science Junior College </t>
  </si>
  <si>
    <t>2018-Feb</t>
  </si>
  <si>
    <t xml:space="preserve">Rashtrasant Tukdoji Maharaj Nagpur University </t>
  </si>
  <si>
    <t>Priyadarshini Institute of Architecture and Design Studies</t>
  </si>
  <si>
    <t>Architecture</t>
  </si>
  <si>
    <t>2023-Dec</t>
  </si>
  <si>
    <t>Autocad,Revit,Photoshop ,Sketchup,Lumion</t>
  </si>
  <si>
    <t>Primeray Interiors | Architect  | Nagpur, MH | Jul 2025 | Jun 2026 | 0 Years, 11 Months, 13 Days | 4
Neilsoft.pvt.ltd | Junior Architect | Pune, MH | Jul 2023 | Mar 2025 | 1 Years, 8 Months, 24 Days | 3.75</t>
  </si>
  <si>
    <t>Environs Architects | Architect Intern | Pune, MH | Jun 2022 | Oct 2022 | 17 Weeks
Design Edge Architects | Architect Intern | Nagpur, MH | Feb 2022 | Jun 2022 | 17 Weeks</t>
  </si>
  <si>
    <t>Edge Certification 
Master Diploma in Architectural Design
Course on Sketchup Essential</t>
  </si>
  <si>
    <t>P26700235</t>
  </si>
  <si>
    <t>S SATISH</t>
  </si>
  <si>
    <t>S Satish Kumar</t>
  </si>
  <si>
    <t>satishsai7676@gmail.com</t>
  </si>
  <si>
    <t>P26700235@student.nicmar.ac.in</t>
  </si>
  <si>
    <t>02-Sep-2001</t>
  </si>
  <si>
    <t>Hindi,English,Tamil,Kannada</t>
  </si>
  <si>
    <t>Reading,Music,Learning,Fitness</t>
  </si>
  <si>
    <t>C Shankar</t>
  </si>
  <si>
    <t>civil supervisor</t>
  </si>
  <si>
    <t>Deepa Shankar</t>
  </si>
  <si>
    <t>1st main 2nd bcross anand nagar R.T. Nagar, Bangalore, Karnataka</t>
  </si>
  <si>
    <t>Bangalore Urban</t>
  </si>
  <si>
    <t>VIDYANJALI ACADEMY FOR LEARNING</t>
  </si>
  <si>
    <t>Bengaluru, Karnataka</t>
  </si>
  <si>
    <t>Ramaiah Composite Pre University College</t>
  </si>
  <si>
    <t>Karnataka Board of the Pre-University Education, Bengaluru</t>
  </si>
  <si>
    <t>REVA University</t>
  </si>
  <si>
    <t>REVA University, Bengaluru</t>
  </si>
  <si>
    <t>AutoCAD,MS Office,MS Project,Primevera,MS Excell,Power BI</t>
  </si>
  <si>
    <t>VB CONSTRUCTIONS | PROJECT ENGINEER | Bengaluru,Karnataka | Dec 2023 | May 2026 | 2 Years, 5 Months, 17 Days | 4.8</t>
  </si>
  <si>
    <t>SATTVA Group | Site engineer  | Banglore | Jul 2022 | Aug 2022 | 3 Weeks
M.S Builders | INTERN | Bengaluru | Jun 2023 | Nov 2023 | 26 Weeks</t>
  </si>
  <si>
    <t>P26700265</t>
  </si>
  <si>
    <t>Puneeth</t>
  </si>
  <si>
    <t>N</t>
  </si>
  <si>
    <t>N S</t>
  </si>
  <si>
    <t>Puneeth N N S</t>
  </si>
  <si>
    <t>puneethsiddaraj205@gmail.com</t>
  </si>
  <si>
    <t>P26700265@student.nicmar.ac.in</t>
  </si>
  <si>
    <t>26-Mar-2005</t>
  </si>
  <si>
    <t xml:space="preserve">Kannada,English,Hindi </t>
  </si>
  <si>
    <t>Cricket ,Photography,Videography,Video Editing,Travelling,Singing,Yoga,Video Games,Watching Movies</t>
  </si>
  <si>
    <t>Siddaraju N S</t>
  </si>
  <si>
    <t>Government Employee</t>
  </si>
  <si>
    <t>Anasuya</t>
  </si>
  <si>
    <t>620/3, 3rd Cross, Vittal Block, Old Kesare</t>
  </si>
  <si>
    <t>Mysore</t>
  </si>
  <si>
    <t>Nicmar Hostel</t>
  </si>
  <si>
    <t>St. Joseph's High School, Rajivnagar</t>
  </si>
  <si>
    <t>KSEEB, Karnataka</t>
  </si>
  <si>
    <t>Sri Adichunchanagiri PU College</t>
  </si>
  <si>
    <t>DPUE, Karnataka</t>
  </si>
  <si>
    <t>2022-May</t>
  </si>
  <si>
    <t>National Institute of Engineering, Mysuru</t>
  </si>
  <si>
    <t>2022-Dec</t>
  </si>
  <si>
    <t>STAAD.Pro,Civil3D,Revit,Primavera,Sketch Up,MS Project,MS Office,AutoCAD</t>
  </si>
  <si>
    <t>Total Environment Building Systems Pvt Ltd | Intern | Bengaluru | Jan 2026 | Apr 2026 | 12 Weeks</t>
  </si>
  <si>
    <t>Teamwork Skills: Communicating Effectively in Groups
Foundations of Project Management
Entrepreneurship Strategy: From Ideation to Exit
Construction Management Project Delivery Methods &amp; Contracts
Construction Cost Estimating and Cost Control</t>
  </si>
  <si>
    <t>P26701027</t>
  </si>
  <si>
    <t>Afifa</t>
  </si>
  <si>
    <t>Qudsia</t>
  </si>
  <si>
    <t>Afifa Qudsia</t>
  </si>
  <si>
    <t>afifaqudsia@gmail.com</t>
  </si>
  <si>
    <t>P26701027@student.nicmar.ac.in</t>
  </si>
  <si>
    <t>31-May-2002</t>
  </si>
  <si>
    <t>English, Hindi,Kashmiri,Urdu</t>
  </si>
  <si>
    <t>Writing,Reading,Music,Trekking</t>
  </si>
  <si>
    <t>Ajaz Ahmad Khan</t>
  </si>
  <si>
    <t>Retired Physical Director</t>
  </si>
  <si>
    <t>Mehfooza Zargar</t>
  </si>
  <si>
    <t>Retired High School Master</t>
  </si>
  <si>
    <t>105, Sabah Lane, Bota Shah Mohallah, Lal Bazar</t>
  </si>
  <si>
    <t>Srinagar</t>
  </si>
  <si>
    <t>Jammu Kashmir</t>
  </si>
  <si>
    <t>1104, Millennium Girls Hostel, NICMAR University, Balewadi, Pune</t>
  </si>
  <si>
    <t>Presentation Convent Higher Secondary School, Rajbagh, Srinagar, Jammu and Kashmir</t>
  </si>
  <si>
    <t>Jammu and Kashmir State Board of School Education (JKBOSE)</t>
  </si>
  <si>
    <t>2017-Nov</t>
  </si>
  <si>
    <t>2018-Dec</t>
  </si>
  <si>
    <t>2019-Nov</t>
  </si>
  <si>
    <t>Islamic University of Science and Technology</t>
  </si>
  <si>
    <t>Awantipora, Pulwama, Jammu and Kashmir</t>
  </si>
  <si>
    <t>2021-Nov</t>
  </si>
  <si>
    <t>2025-Sep</t>
  </si>
  <si>
    <t>AutoCAD,MS Office,MS Project</t>
  </si>
  <si>
    <t>Indian Institute of Science, Bangalore | Research Intern | Bangalore, Karnataka | Jan 2024 | Feb 2024 | 4 Weeks
National Institute of Technical Teachers’ Training and Research (NITTTR), Bhopal | Intern | Bhopal, Madhya Pradesh | Jun 2025 | Jun 2025 | 2 Weeks
Green Crescent Health Services | Intern | Dhaka, Bangladesh | Dec 2025 | Jan 2026 | 2 Weeks</t>
  </si>
  <si>
    <t>P26700084</t>
  </si>
  <si>
    <t>ARYAN</t>
  </si>
  <si>
    <t>SINGH</t>
  </si>
  <si>
    <t>Kumar Aryan Singh</t>
  </si>
  <si>
    <t>kumararyansingh9424@gmail.com</t>
  </si>
  <si>
    <t>P26700084@student.nicmar.ac.in</t>
  </si>
  <si>
    <t>27-Dec-2001</t>
  </si>
  <si>
    <t>ENGLISH, HINDI</t>
  </si>
  <si>
    <t>TRAVELLING,WATCHING MOVIES,MUSIC,EXPLORING</t>
  </si>
  <si>
    <t>Mukund Kumar Singh</t>
  </si>
  <si>
    <t>Government Employ</t>
  </si>
  <si>
    <t>Roma Singh</t>
  </si>
  <si>
    <t xml:space="preserve">Ward No.10 Panchil Colony Junnardeo, District Chhindwara </t>
  </si>
  <si>
    <t>Chhindwara</t>
  </si>
  <si>
    <t>SANT CHAVARA NATIONAL ACADEMY</t>
  </si>
  <si>
    <t>CBSE   CHANDAMETA,MADHYA PRADESH</t>
  </si>
  <si>
    <t>2016-May</t>
  </si>
  <si>
    <t>2017-May</t>
  </si>
  <si>
    <t>MACRO VISION ACADEMY</t>
  </si>
  <si>
    <t>CBSE.   BURHANPUR,MADHYA PRADESH</t>
  </si>
  <si>
    <t>2018-May</t>
  </si>
  <si>
    <t>KALINGA INSTITUTE OF INDUSTRIAL TECHNOLOGY</t>
  </si>
  <si>
    <t>KIIT BHUBANESHWAR,ODISHA</t>
  </si>
  <si>
    <t>2020-Sep</t>
  </si>
  <si>
    <t>2024-Sep</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</si>
  <si>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</si>
  <si>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</si>
  <si>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</si>
  <si>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</si>
  <si>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P26700573</t>
  </si>
  <si>
    <t>Duggisetty Gowtham Anil</t>
  </si>
  <si>
    <t>Kumar</t>
  </si>
  <si>
    <t>Duggisetty Gowtham Anil Kumar</t>
  </si>
  <si>
    <t>gowthamduggisetty@gmail.com</t>
  </si>
  <si>
    <t>P26700573@student.nicmar.ac.in</t>
  </si>
  <si>
    <t>08-Oct-2000</t>
  </si>
  <si>
    <t>Telugu,English,Hindi</t>
  </si>
  <si>
    <t>Reading,Music,Movies</t>
  </si>
  <si>
    <t>Duggisetty Ramesh Babu</t>
  </si>
  <si>
    <t>Duggisetty Lakshmi</t>
  </si>
  <si>
    <t>4-2-101, usmanshaheb pet</t>
  </si>
  <si>
    <t>Nellore</t>
  </si>
  <si>
    <t>Andhra Pradesh</t>
  </si>
  <si>
    <t>MODERN ENG MEDIUM H S NELLORE</t>
  </si>
  <si>
    <t>Board of Secondary Education Andhra Pradesh</t>
  </si>
  <si>
    <t>Narayana Junior College</t>
  </si>
  <si>
    <t>Board of Intermediate Eductaion Andhra Pradesh</t>
  </si>
  <si>
    <t>Jawaharlal Nehru Technological University Anantapur</t>
  </si>
  <si>
    <t>Narayana Engineering College, Nellore</t>
  </si>
  <si>
    <t>Ms Office,Autocad,Revit,Sketchup,Python</t>
  </si>
  <si>
    <t>Balaji Constructions | Civil Engineering Intern | Nellore | Aug 2022 | Sep 2022 | 3 Weeks</t>
  </si>
  <si>
    <t>P26700610</t>
  </si>
  <si>
    <t>ROUTHU</t>
  </si>
  <si>
    <t>JAGADEESH</t>
  </si>
  <si>
    <t>Routhu Jagadeesh</t>
  </si>
  <si>
    <t>routhujagadeesh89@gmail.com</t>
  </si>
  <si>
    <t>P26700610@student.nicmar.ac.in</t>
  </si>
  <si>
    <t>26-Dec-2003</t>
  </si>
  <si>
    <t>English,Hindi,Telugu</t>
  </si>
  <si>
    <t>Reading,Games,Music,Travelling</t>
  </si>
  <si>
    <t xml:space="preserve">LATE ROUTHU LOKESH </t>
  </si>
  <si>
    <t>ROUTHU SANTHI</t>
  </si>
  <si>
    <t>2-54 Pedda Veedhi, Saradhi Village, Rajam Mandal, Vizianagaram District-532127</t>
  </si>
  <si>
    <t>Vizianagaram</t>
  </si>
  <si>
    <t>VARALAKSHMI ST.ANN'S HIGH SCHOOL</t>
  </si>
  <si>
    <t xml:space="preserve">Rajam/Andhra Pradesh </t>
  </si>
  <si>
    <t>SRI GCSR JUNIOR COLLEGE</t>
  </si>
  <si>
    <t>Rajam/Andhra Pradesh</t>
  </si>
  <si>
    <t>Andhra University</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</si>
  <si>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</si>
  <si>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</si>
  <si>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</si>
  <si>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</si>
  <si>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P26700226</t>
  </si>
  <si>
    <t>Siddharth</t>
  </si>
  <si>
    <t>Biju</t>
  </si>
  <si>
    <t>Siddharth Biju</t>
  </si>
  <si>
    <t>sidharthbnair393@gmail.com</t>
  </si>
  <si>
    <t>P26700226@student.nicmar.ac.in</t>
  </si>
  <si>
    <t>31-Aug-1999</t>
  </si>
  <si>
    <t>English,Hindi,Malayalam</t>
  </si>
  <si>
    <t>Badminton, Reading</t>
  </si>
  <si>
    <t>Biju P Nair</t>
  </si>
  <si>
    <t>Preetha Menon</t>
  </si>
  <si>
    <t>Sree Sailam,
Sringeri Madhom Road, Kalady</t>
  </si>
  <si>
    <t>Ernakulam</t>
  </si>
  <si>
    <t>Sree Sarada Vidyalaya</t>
  </si>
  <si>
    <t>Central Board of Secondary Education</t>
  </si>
  <si>
    <t>2014-May</t>
  </si>
  <si>
    <t>2015-May</t>
  </si>
  <si>
    <t>APJ Abdul Kalam Technological University</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</si>
  <si>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</si>
  <si>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</si>
  <si>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</si>
  <si>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P26700478</t>
  </si>
  <si>
    <t xml:space="preserve">RAHUL </t>
  </si>
  <si>
    <t>DINESH</t>
  </si>
  <si>
    <t>KUWAR</t>
  </si>
  <si>
    <t>Rahul  Dinesh Kuwar</t>
  </si>
  <si>
    <t>Kuwarrahul470@gmail.com</t>
  </si>
  <si>
    <t>P26700478@student.nicmar.ac.in</t>
  </si>
  <si>
    <t>07-Dec-2000</t>
  </si>
  <si>
    <t xml:space="preserve">HINDI,ENGLISH ,MARATHI </t>
  </si>
  <si>
    <t>SONG WRITER,FOOTBALL</t>
  </si>
  <si>
    <t>MAHARASHTRA POLICE</t>
  </si>
  <si>
    <t>CHITRA</t>
  </si>
  <si>
    <t>A-12/403,RUTU ENCLAVE,GHODBUNDER ROAD, THANE WEST, 400615</t>
  </si>
  <si>
    <t>Thane</t>
  </si>
  <si>
    <t>St. Xaviers English high school, Thane west</t>
  </si>
  <si>
    <t>MAHARASHTRA STATE BOARD OF SECONDARY AND HIGHER SECONDARY EDUCATION</t>
  </si>
  <si>
    <t xml:space="preserve">Stan knowledge campus </t>
  </si>
  <si>
    <t xml:space="preserve">MUMBAI UNIVERSITY </t>
  </si>
  <si>
    <t xml:space="preserve">New Horizon Institution Of Technology &amp; Management </t>
  </si>
  <si>
    <t>2023-Mar</t>
  </si>
  <si>
    <t>AutoCAD ,ms office ,MSP,primavera, Excel,StadPro</t>
  </si>
  <si>
    <t>VASCON ENGINEERS | JUNIOR ENGINEER | MULUND | Apr 2025 | Jun 2026 | 1 Years, 1 Months, 18 Days | 2.5</t>
  </si>
  <si>
    <t>P26701084</t>
  </si>
  <si>
    <t xml:space="preserve">Rudraksh </t>
  </si>
  <si>
    <t xml:space="preserve">Kakde </t>
  </si>
  <si>
    <t xml:space="preserve">Rudraksh  Kakde </t>
  </si>
  <si>
    <t>Architect – Design Intern</t>
  </si>
  <si>
    <t>kakderudraksh2@gmail.com</t>
  </si>
  <si>
    <t>P26701084@student.nicmar.ac.in</t>
  </si>
  <si>
    <t>11-Dec-2001</t>
  </si>
  <si>
    <t xml:space="preserve">Hindi ,English ,Marathi </t>
  </si>
  <si>
    <t xml:space="preserve">Dance ,Travel </t>
  </si>
  <si>
    <t xml:space="preserve">Late Vivek Kakde </t>
  </si>
  <si>
    <t xml:space="preserve">Shweta Kakde </t>
  </si>
  <si>
    <t>Professor</t>
  </si>
  <si>
    <t xml:space="preserve">130, Shivom Estate Dewas </t>
  </si>
  <si>
    <t>Dewas</t>
  </si>
  <si>
    <t xml:space="preserve">Vindhyanchal Academy </t>
  </si>
  <si>
    <t>CBSE , Dewas , Madhya Pradesh</t>
  </si>
  <si>
    <t xml:space="preserve">Madhav Institute of Technology &amp; Science </t>
  </si>
  <si>
    <t xml:space="preserve">Madhav Institute of Technology &amp; Science Gwalior , Madhya Pradesh </t>
  </si>
  <si>
    <t>AutoCAD,sketchup,lumion,d5,photoshop,ms project,enscape</t>
  </si>
  <si>
    <t>NPTEL Online Certification Structure, Form and Architecture: The Synergy Jan-Mar 2025
NPTEL Online Certification Building Materials as a Cornerstone to Sustainability Jul-Oct 2024
NPTEL Online Certification Urban Services Planning Jan-Apr 2024
IPE Global
Udbhav Utsav 2022</t>
  </si>
  <si>
    <t>P26700047</t>
  </si>
  <si>
    <t>THANZEER</t>
  </si>
  <si>
    <t>Thanzeer N</t>
  </si>
  <si>
    <t>thanzz6481@gmail.com</t>
  </si>
  <si>
    <t>P26700047@student.nicmar.ac.in</t>
  </si>
  <si>
    <t>22-Aug-2000</t>
  </si>
  <si>
    <t>ENGLISH,MALAYALAM,HINDI,TAMIL</t>
  </si>
  <si>
    <t>SINGING,FOOTBALL,BIKING,TREKKING</t>
  </si>
  <si>
    <t>NASARUDEEN N H</t>
  </si>
  <si>
    <t>GOVT EMPLOYEE (RETIRED)</t>
  </si>
  <si>
    <t>SHAJIDHA B</t>
  </si>
  <si>
    <t>GOVT EMPLOYEE</t>
  </si>
  <si>
    <t>NAZAR MANZIL, ALENCHERRY, YEROOR (P.O)</t>
  </si>
  <si>
    <t>Kollam</t>
  </si>
  <si>
    <t>ST JOHN'S SCHOOL, ANCHAL</t>
  </si>
  <si>
    <t>CBSE, NEW DELHI</t>
  </si>
  <si>
    <t>VVHSS, POREDOM</t>
  </si>
  <si>
    <t>KERALA BOARD OF HIGHER SECONDARY EDUCAION, KERALA</t>
  </si>
  <si>
    <t xml:space="preserve">APJ ABDUL KALAM TECHNOLOGICAL UNIVERSITY, KERALA </t>
  </si>
  <si>
    <t xml:space="preserve">MAR BASEIOS COLLEGE OF ENGINEERING AD TECHNOLOGY, THIRUVANANTHAPURAM,  KERALA </t>
  </si>
  <si>
    <t xml:space="preserve">APJ ABDUL KALAM TECHNOLOGICAL UNIVERSITY,  KERALA </t>
  </si>
  <si>
    <t xml:space="preserve">TKM COLLEGE OF ENGINEERING, KOLLAM,  KERALA </t>
  </si>
  <si>
    <t>Master of Technology (M.Tech)</t>
  </si>
  <si>
    <t>Structural Engineering</t>
  </si>
  <si>
    <t>AutoCAD,Revit,ETABS,STAADPro,Lumion,MS Project,Primavera</t>
  </si>
  <si>
    <t>SOBHA Ltd. | Project Intern | Thiruvananthapuram | Jun 2025 | Aug 2025 | 7 Weeks</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</si>
  <si>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</si>
  <si>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P26701081</t>
  </si>
  <si>
    <t>SIDHARTH</t>
  </si>
  <si>
    <t>RAJAGOPAL</t>
  </si>
  <si>
    <t>Sidharth Rajagopal</t>
  </si>
  <si>
    <t>sidharthrajagopal30@gmail.com</t>
  </si>
  <si>
    <t>P26701081@student.nicmar.ac.in</t>
  </si>
  <si>
    <t>30-Dec-2003</t>
  </si>
  <si>
    <t>Hindi,English,malayalam</t>
  </si>
  <si>
    <t>sketching, watching movies</t>
  </si>
  <si>
    <t>K V RAJAGOPALAN</t>
  </si>
  <si>
    <t>Private sector</t>
  </si>
  <si>
    <t>KRIPA T M</t>
  </si>
  <si>
    <t>Ram Nivas, P.O Kappad, via Thazhe Chovva</t>
  </si>
  <si>
    <t>Kannur</t>
  </si>
  <si>
    <t>D2/304 Kangra CHS, Lokdhara, near Lokgram, Kalyan east</t>
  </si>
  <si>
    <t>BHARATIYA VIDYA BHAVAN</t>
  </si>
  <si>
    <t>KANNUR, KERELA</t>
  </si>
  <si>
    <t>MIT ACADEMY OF ENGINEERING</t>
  </si>
  <si>
    <t>AUTOCAD, REVIT</t>
  </si>
  <si>
    <t>AMS Concrete Consultancy Pvt Ltd | trainee intern | Pune | Jun 2024 | Jul 2024 | 7 Weeks | Campus Internship</t>
  </si>
  <si>
    <t>Autodesk REVIT certification
NPTEL Air pollution and control
Industrial programe certificate
Avishkar Project competition
NICMAR ICCRIP 2025 paper presentation certificate</t>
  </si>
  <si>
    <t>P26701016</t>
  </si>
  <si>
    <t>Swaraj</t>
  </si>
  <si>
    <t xml:space="preserve">Rajendra </t>
  </si>
  <si>
    <t>Swaraj Rajendra  Patil</t>
  </si>
  <si>
    <t>swrajpatil982@gmail.com</t>
  </si>
  <si>
    <t>P26701016@student.nicmar.ac.in</t>
  </si>
  <si>
    <t>20-May-2003</t>
  </si>
  <si>
    <t xml:space="preserve">Hindi, English </t>
  </si>
  <si>
    <t xml:space="preserve">Learning and self improvement, Self-Discovery through Reading. Philosophical Inquiry. </t>
  </si>
  <si>
    <t xml:space="preserve">483853629790 </t>
  </si>
  <si>
    <t xml:space="preserve">Business </t>
  </si>
  <si>
    <t xml:space="preserve">Shraddha </t>
  </si>
  <si>
    <t xml:space="preserve">Government servant </t>
  </si>
  <si>
    <t>Varco city, dhanamgaon road near vadhwani science college, Yavatmal 445001</t>
  </si>
  <si>
    <t>Yavatmal</t>
  </si>
  <si>
    <t xml:space="preserve">Vivekanand vidyalay, Yavatmal </t>
  </si>
  <si>
    <t xml:space="preserve">Secondary and higher secondary education </t>
  </si>
  <si>
    <t>2018-Aug</t>
  </si>
  <si>
    <t xml:space="preserve">Diploma in civil engineering </t>
  </si>
  <si>
    <t xml:space="preserve">Government collage of polytechnic, bramhapuri </t>
  </si>
  <si>
    <t>2022-Mar</t>
  </si>
  <si>
    <t>Savitribai Phule university, Pune</t>
  </si>
  <si>
    <t xml:space="preserve">Sinhagad collage of engineering , Pune, Maharashtra </t>
  </si>
  <si>
    <t>AutoCad, Revit,Sketchup</t>
  </si>
  <si>
    <t>Asian Paints Ltd  | Application engineer.  | Pune | Oct 2025 | May 2026 | 0 Years, 7 Months, 10 Days | 3.68
Urbanroof pvt. Ltd  | Site Engineer  | Pune | Feb 2025 | Oct 2025 | 0 Years, 7 Months, 18 Days | 2.4</t>
  </si>
  <si>
    <t>P26700341</t>
  </si>
  <si>
    <t>Adarsh</t>
  </si>
  <si>
    <t>Pandey</t>
  </si>
  <si>
    <t>Adarsh Kumar Pandey</t>
  </si>
  <si>
    <t>aniketp9919@gmail.com</t>
  </si>
  <si>
    <t>P26700341@student.nicmar.ac.in</t>
  </si>
  <si>
    <t>05-Jul-2001</t>
  </si>
  <si>
    <t>Playing cricket,Music</t>
  </si>
  <si>
    <t>Ashok Kumar Pandey</t>
  </si>
  <si>
    <t>Security Branch Manager</t>
  </si>
  <si>
    <t>Indu Pandey</t>
  </si>
  <si>
    <t>Barahupur maharajganj jaunpur</t>
  </si>
  <si>
    <t>Jaunpur</t>
  </si>
  <si>
    <t>Uttar Pradesh</t>
  </si>
  <si>
    <t>4/204 Rashmi Complex</t>
  </si>
  <si>
    <t>Bal Bharti Public School</t>
  </si>
  <si>
    <t>Indian Certificate of Secondary Education, Varanasi/Uttar Pradesh</t>
  </si>
  <si>
    <t>2016-Jul</t>
  </si>
  <si>
    <t>Bal Bharti School</t>
  </si>
  <si>
    <t>Central Board of Secondary Education, Prayagraj/Uttar Pradesh</t>
  </si>
  <si>
    <t>2017-Jul</t>
  </si>
  <si>
    <t>University of Mumbai (MU)</t>
  </si>
  <si>
    <t>L. R. Tiwari College of Engineering Thane/Maharashtra</t>
  </si>
  <si>
    <t>AutoCad MS Office,Ms office,Ms project</t>
  </si>
  <si>
    <t>Rathore Developers | Site Engineering Intern | Mumbai | May 2023 | Nov 2023 | 27 Weeks</t>
  </si>
  <si>
    <t>P26700056</t>
  </si>
  <si>
    <t xml:space="preserve">Gayatri </t>
  </si>
  <si>
    <t>Chandrabhan</t>
  </si>
  <si>
    <t>Katore</t>
  </si>
  <si>
    <t>Gayatri  Chandrabhan Katore</t>
  </si>
  <si>
    <t>gayatrikatore2002@gmail.com</t>
  </si>
  <si>
    <t>P26700056@student.nicmar.ac.in</t>
  </si>
  <si>
    <t>21-Jun-2002</t>
  </si>
  <si>
    <t>Marathi,Hindi, English</t>
  </si>
  <si>
    <t>Playing Kho-Kho,Cooking</t>
  </si>
  <si>
    <t>Vimal</t>
  </si>
  <si>
    <t>A/P-Ukkadgaon,Tal- Shrigonda, Dist-Ahmednagar</t>
  </si>
  <si>
    <t>Ahmednagar</t>
  </si>
  <si>
    <t>Shri.Munjoba Madhyamik Vidyalaya Ukkadgaon</t>
  </si>
  <si>
    <t>Maharashtra State Board</t>
  </si>
  <si>
    <t>Shri. Chhatrapati Shivaji Mahavidyalaya ,Shrigonda</t>
  </si>
  <si>
    <t>2020-Feb</t>
  </si>
  <si>
    <t>Government Polytechnic, Pune</t>
  </si>
  <si>
    <t>2020-Aug</t>
  </si>
  <si>
    <t>Savitribai Phule Pune University</t>
  </si>
  <si>
    <t>BRACT's, Vishwakarma Institute of Information Technology, Pune</t>
  </si>
  <si>
    <t>2022-Nov</t>
  </si>
  <si>
    <t>AutoCAD,Revit,MS Project,MS Office,MEP,</t>
  </si>
  <si>
    <t>Shivraj construction  | Civil Engineer Intern | Cavalcade Properties Pvt. Ltd., NIBM Road, Pune -411028 | Jan 2025 | May 2025 | 21 Weeks</t>
  </si>
  <si>
    <t>AutoCAD
Certificate Programme in Practical English And Life Skills</t>
  </si>
  <si>
    <t>P26700499</t>
  </si>
  <si>
    <t>ARYA</t>
  </si>
  <si>
    <t xml:space="preserve">HIREN </t>
  </si>
  <si>
    <t xml:space="preserve">ENGINEER </t>
  </si>
  <si>
    <t xml:space="preserve">Arya Hiren  Engineer </t>
  </si>
  <si>
    <t>aryaengine222@gmail.com</t>
  </si>
  <si>
    <t>P26700499@student.nicmar.ac.in</t>
  </si>
  <si>
    <t>01-Oct-2004</t>
  </si>
  <si>
    <t>GUJARATI,HINDI,ENGLISH</t>
  </si>
  <si>
    <t xml:space="preserve">Music,Travelling,Trekking,Gaming </t>
  </si>
  <si>
    <t xml:space="preserve">HIREN BIPINCHANDRA ENGINEER </t>
  </si>
  <si>
    <t>CIVIL ENGINEERING CONSULTANT</t>
  </si>
  <si>
    <t>EKTA HIREN ENGINEER</t>
  </si>
  <si>
    <t xml:space="preserve">HOUSE WIFE </t>
  </si>
  <si>
    <t>100, MAHENDRA PARK SOCIETY, AIE MATA CHOCK, PUNA KUMBHARIYA ROAD, PARVAT PATIYA, SURAT, GUJARAT, INDIA. 395010</t>
  </si>
  <si>
    <t>Surat</t>
  </si>
  <si>
    <t xml:space="preserve">R S M POONAWALA SARVAJANIK EXPERIMENTAL SCHOOL </t>
  </si>
  <si>
    <t xml:space="preserve">GUJARAT SECONDARY &amp; HIGHER SECONDARY EDUCATION BOARD, GANDHINAGAR GUJARAT </t>
  </si>
  <si>
    <t xml:space="preserve">DIPLOMA IN CIVIL ENGINEERING </t>
  </si>
  <si>
    <t xml:space="preserve">DR. S AND S. S. GHANDHY COLLEGE OF ENGINEERING AND TECHNOLOGY, SURAT </t>
  </si>
  <si>
    <t xml:space="preserve">GUJARAT TECHNOLOGICAL UNIVERSITY, AHMEDABAD </t>
  </si>
  <si>
    <t xml:space="preserve">DR. S.&amp; S.S. GHANDHY GOVERMENT ENGINEERING COLLEGE  </t>
  </si>
  <si>
    <t>AUTOCAD,MS Office,MS Project,Primevera,Managerial Skill,Communication Skill</t>
  </si>
  <si>
    <t>SURAT INTEGRATED TRANSPORATATION DEVELOPMENT CORPORATION LIMITED (SITCO) SURAT  | PROJECT INTERN  | CONSTRUCTION AND DEVELOPMENT OF ELEVATED ROAD AT MULTIMODAL TRANSPORTATION HUB IN SURAT  | Jul 2025 | Jul 2025 | 2 Weeks
UNIQUE CONSTRUCTION  | PROJECT INTERN  | CONSTRUCTION OF MAJOR BRIDGE ACROSS RIVER MINDHOLA CONNECTING SURAT DISTRICT ABHVA &amp; NAVSARI DISTRICT UBHRAT  | Jan 2026 | Mar 2026 | 11 Weeks
ER. HIREN G. DESAI  | VALUATION ASSISTANT INTERN | SURAT GUJARAT | Apr 2026 | Jun 2026 | 12 Weeks</t>
  </si>
  <si>
    <t>P26700222</t>
  </si>
  <si>
    <t>Aahil R</t>
  </si>
  <si>
    <t>Mohamed Aahil R</t>
  </si>
  <si>
    <t>mohamedaahil2406@gmail.com</t>
  </si>
  <si>
    <t>P26700222@student.nicmar.ac.in</t>
  </si>
  <si>
    <t>24-Jun-2002</t>
  </si>
  <si>
    <t xml:space="preserve">English,Kannada,Tamil,Hindi,Urdu </t>
  </si>
  <si>
    <t xml:space="preserve">Travelling,Photography </t>
  </si>
  <si>
    <t>Rafi A</t>
  </si>
  <si>
    <t>Advocate</t>
  </si>
  <si>
    <t>Ayesha S</t>
  </si>
  <si>
    <t>122,A4,Krishna Block,National Games Village,Koramangala</t>
  </si>
  <si>
    <t>Bishop Cotton Boys' School , Bengaluru</t>
  </si>
  <si>
    <t>ICSE-Bengaluru,Karnataka</t>
  </si>
  <si>
    <t>Sri Chaitanya PU College</t>
  </si>
  <si>
    <t>Department of Pre-University Education (PUE),Karnataka State Board,Bengaluru,Karnataka</t>
  </si>
  <si>
    <t>New Horizon College of Engineering, Bengaluru,Karnataka</t>
  </si>
  <si>
    <t>2024-Oct</t>
  </si>
  <si>
    <t>AutoCAD,MS Project&lt;,Primavera,STAAD Pro,MS Excel</t>
  </si>
  <si>
    <t>VSR Ventures | Civil Engineering Intern  | BENGALURU | Jul 2023 | Sep 2023 | 7 Weeks</t>
  </si>
  <si>
    <t>P26700543</t>
  </si>
  <si>
    <t>Vaibhav</t>
  </si>
  <si>
    <t>Sharma</t>
  </si>
  <si>
    <t>Vaibhav Sharma</t>
  </si>
  <si>
    <t>sharmavaibhav.111117@gmail.com</t>
  </si>
  <si>
    <t>P26700543@student.nicmar.ac.in</t>
  </si>
  <si>
    <t>11-Jul-2003</t>
  </si>
  <si>
    <t>English,Hindi</t>
  </si>
  <si>
    <t>Travelling,Listening music</t>
  </si>
  <si>
    <t>Sanjeev Kumar Sharma</t>
  </si>
  <si>
    <t>Serviceman</t>
  </si>
  <si>
    <t>Vijata Sharma</t>
  </si>
  <si>
    <t>Phool Bagh Colony, meerut</t>
  </si>
  <si>
    <t>Meerut</t>
  </si>
  <si>
    <t xml:space="preserve">Meerut Public School </t>
  </si>
  <si>
    <t>Central Board Of Secondary Education</t>
  </si>
  <si>
    <t>Meerut Public School</t>
  </si>
  <si>
    <t>2020-May</t>
  </si>
  <si>
    <t>DR. A.P.J. ABDUL KALAM TECHNICAL UNIVERSITY</t>
  </si>
  <si>
    <t>Meerut Institute Of Engineering And Technology, Uttar Pradesh</t>
  </si>
  <si>
    <t>AutoCAD,MS Office,MS Project,MS Excel</t>
  </si>
  <si>
    <t>P26700389</t>
  </si>
  <si>
    <t>VANSHIKA</t>
  </si>
  <si>
    <t>HARSHAL</t>
  </si>
  <si>
    <t>NIMJE</t>
  </si>
  <si>
    <t>Vanshika Harshal Nimje</t>
  </si>
  <si>
    <t>vanshika414nimje@gmail.com</t>
  </si>
  <si>
    <t>P26700389@student.nicmar.ac.in</t>
  </si>
  <si>
    <t>04-Jan-2004</t>
  </si>
  <si>
    <t>HINDI,ENGLISH,MARATHI</t>
  </si>
  <si>
    <t>DANCING</t>
  </si>
  <si>
    <t>HARSHAL NIMJE</t>
  </si>
  <si>
    <t>GOVERNMENT SERVANT</t>
  </si>
  <si>
    <t>APARNA NIMJE</t>
  </si>
  <si>
    <t>PLOT NO 6, NARENDRA NAGAR , RATAN NAGAR NAGPUR MAHARASHTRA 440027</t>
  </si>
  <si>
    <t>SOMALWAR NIKALAS HIGH SCHOOL</t>
  </si>
  <si>
    <t>MAHARSHTRA STATE BOARD OF HIGHER EDUCATION</t>
  </si>
  <si>
    <t>RAO JUNIOR COLLEGE OF SCIENCE MAHARASHTRA</t>
  </si>
  <si>
    <t>MAHARASHTRA BOARD OF HIGHER DUCATION</t>
  </si>
  <si>
    <t>SANT GADGE BABA UNIVERSITY</t>
  </si>
  <si>
    <t>GOVERNTMENT COLLEGE OF ENGINEERING AMRAVATI MAHARASHTRA</t>
  </si>
  <si>
    <t>2025-Jun</t>
  </si>
  <si>
    <t>AUTOCAD,MS OFFICE</t>
  </si>
  <si>
    <t>HELLA INFRA MARKET PVT LMT | GET SALES  | NAGPUR MAHARASHTRA  | Jul 2025 | Mar 2026 | 0 Years, 8 Months, 3 Days | 4</t>
  </si>
  <si>
    <t>P26700436</t>
  </si>
  <si>
    <t>Bhavya</t>
  </si>
  <si>
    <t>Naresh</t>
  </si>
  <si>
    <t>Bhavya Naresh</t>
  </si>
  <si>
    <t>nareshbhavya2002@gmail.com</t>
  </si>
  <si>
    <t>P26700436@student.nicmar.ac.in</t>
  </si>
  <si>
    <t>07-Nov-2002</t>
  </si>
  <si>
    <t>Gujarati,Hindi,English,Marathi</t>
  </si>
  <si>
    <t>Playing Sports,Gardening,Drawing</t>
  </si>
  <si>
    <t>Naresh Revia</t>
  </si>
  <si>
    <t>Fisherman</t>
  </si>
  <si>
    <t>Kapila Harishbhai Tandel</t>
  </si>
  <si>
    <t>11/286, Chinia Sheri, Nani Daman</t>
  </si>
  <si>
    <t xml:space="preserve">Institute of Our Lady of Fatima, Moti Daman </t>
  </si>
  <si>
    <t>Gujarat Secondary and Higher Secondary Education Board, Gandhinagar, Gujarat</t>
  </si>
  <si>
    <t>Padmashri Dr. D.Y. Patil College of Architecture, Akurdi, Pune</t>
  </si>
  <si>
    <t>AutoCAD,MS Office,MS Project,Sketchup,Photoshop,D5</t>
  </si>
  <si>
    <t>Design Kacheri | Intern | Bangalore | Jun 2025 | Dec 2025 | 24 Weeks</t>
  </si>
  <si>
    <t>Know How
Course on AutoCAD Essential
Financial Literacy</t>
  </si>
  <si>
    <t>P26700280</t>
  </si>
  <si>
    <t>Aryan</t>
  </si>
  <si>
    <t>Dhananjay</t>
  </si>
  <si>
    <t>Chawada</t>
  </si>
  <si>
    <t>Aryan Dhananjay Chawada</t>
  </si>
  <si>
    <t>aryanchawada12@gmail.com</t>
  </si>
  <si>
    <t>P26700280@student.nicmar.ac.in</t>
  </si>
  <si>
    <t>12-Aug-2001</t>
  </si>
  <si>
    <t>Reading,Writting,Listen to Music</t>
  </si>
  <si>
    <t>Dhananjay Chawada</t>
  </si>
  <si>
    <t>Asha Chawada</t>
  </si>
  <si>
    <t>Ghar N/m 2270 Sonar Galli near Merchant Bank Shirpur</t>
  </si>
  <si>
    <t>Dhule</t>
  </si>
  <si>
    <t>R.C.Patel English Med. Sec. School, Shirpur</t>
  </si>
  <si>
    <t>Fergusson College, Pune</t>
  </si>
  <si>
    <t>AISSMS College of Engineering, Pune</t>
  </si>
  <si>
    <t>2024-Jun</t>
  </si>
  <si>
    <t>MS Office, AutoCAD,MS Project,staadpro,etabs,revit,power bi,openroad designer,HTML,CSS,Javascript,Python,IoT,canva,Figma</t>
  </si>
  <si>
    <t>Chalet-Tech Interior Design Solutions | Site Engineer | Keshavnagar, Mundhwa | Jun 2025 | Nov 2025 | 0 Years, 5 Months, 14 Days | 2.1
Shellspace Design Studio | Estimation Engineer | Baner, Pune | Dec 2025 | Jun 2026 | 0 Years, 6 Months, 21 Days | 2.4</t>
  </si>
  <si>
    <t>Jhala Group | Engineer Intern | Shewalewadi, Pune | Dec 2022 | Jun 2023 | 26 Weeks</t>
  </si>
  <si>
    <t>Engineering Project Management Specialization
Power BI and BIM: Analysis and Visualization
Business Analytics with Excel: Elementary to Advanced
GEOPROCESSING USING PYTHON</t>
  </si>
  <si>
    <t>P26700669</t>
  </si>
  <si>
    <t>Abdullah</t>
  </si>
  <si>
    <t>Mudassar</t>
  </si>
  <si>
    <t>Patel</t>
  </si>
  <si>
    <t>Abdullah Mudassar Patel</t>
  </si>
  <si>
    <t>abdpatel24@gmail.com</t>
  </si>
  <si>
    <t>P26700669@student.nicmar.ac.in</t>
  </si>
  <si>
    <t>24-Sep-2004</t>
  </si>
  <si>
    <t>Hindi, English, Memoni,Marathi, Arabic</t>
  </si>
  <si>
    <t>Reading, Singing</t>
  </si>
  <si>
    <t>Mudassar Patel</t>
  </si>
  <si>
    <t>Humaira Mudassar Patel</t>
  </si>
  <si>
    <t xml:space="preserve">132/D, Makhdoom Sea Palace, A wing, 3rd floor, 301, Cadel Road, Mahim, Mumbai-400016 </t>
  </si>
  <si>
    <t>Bombay Scottish School, Mahim</t>
  </si>
  <si>
    <t>ICSE</t>
  </si>
  <si>
    <t>Veermata Jijabai Technological Institute, Mumbai</t>
  </si>
  <si>
    <t>M.H. Saboo Sidik College of Engineering, Mumbai</t>
  </si>
  <si>
    <t>2023-Sep</t>
  </si>
  <si>
    <t>AutoCAD 2D,ETABS,Microsoft projects</t>
  </si>
  <si>
    <t>Prestige Group | Site Intern | Mumbai | Dec 2025 | Dec 2025 | 4 Weeks
Mahimtura Consultants Pvt Ltd | Office Intern | Mumbai | Jun 2025 | Jul 2025 | 2 Weeks
Texas A&amp;M University, Texarkana, Texas, USA | Summer Intern | Texarkana, Texas, USA | Jun 2024 | Jul 2024 | 3 Weeks
CBRE | Intern at PJM advisory | Mumbai | Jun 2022 | Aug 2022 | 6 Weeks</t>
  </si>
  <si>
    <t xml:space="preserve">2D AutoCAD : Drafting &amp; Plotting </t>
  </si>
  <si>
    <t>P26702097</t>
  </si>
  <si>
    <t>Burhanuddin</t>
  </si>
  <si>
    <t>Mohammed</t>
  </si>
  <si>
    <t>Dohadwala</t>
  </si>
  <si>
    <t>Burhanuddin Mohammed Dohadwala</t>
  </si>
  <si>
    <t>burhanuddin1404@gmail.com</t>
  </si>
  <si>
    <t>P26702097@student.nicmar.ac.in</t>
  </si>
  <si>
    <t>14-Nov-2003</t>
  </si>
  <si>
    <t>English ,Hindi,Gujarati,Marathi</t>
  </si>
  <si>
    <t>Badminton,Reading ,Geopolitics,Swimming,Football</t>
  </si>
  <si>
    <t>Mohammed Dohadwala</t>
  </si>
  <si>
    <t>Sakina Dohadwala</t>
  </si>
  <si>
    <t>Kp Tower 6 Flat No 146 Fatima Nagar Pune 411013</t>
  </si>
  <si>
    <t>MAGARPATTA CITY PUBLIC SCHOOL</t>
  </si>
  <si>
    <t xml:space="preserve">ICSE </t>
  </si>
  <si>
    <t>BISHOPS SCHOOL CAMP</t>
  </si>
  <si>
    <t>ISC</t>
  </si>
  <si>
    <t>PUNE UNIVERSITY</t>
  </si>
  <si>
    <t>POONA COLLEGE</t>
  </si>
  <si>
    <t>Bachelor of Commerce (B.Com.)</t>
  </si>
  <si>
    <t>Marketing Management</t>
  </si>
  <si>
    <t>TALLY,EXCEL</t>
  </si>
  <si>
    <t>Millennium Realty | Transaction Advisory | PUNE | Nov 2024 | Jun 2026 | 1 Years, 7 Months, 0 Days | 5.4</t>
  </si>
  <si>
    <t>FAKHRI ENTERPRISE LLP | BUSINESS DEVELOPMENT | AHMEDABAD | Apr 2023 | Jun 2023 | 12 Weeks</t>
  </si>
  <si>
    <t>P26703058</t>
  </si>
  <si>
    <t>Manish</t>
  </si>
  <si>
    <t>GAJANAN</t>
  </si>
  <si>
    <t>Alaspure</t>
  </si>
  <si>
    <t>Manish Gajanan Alaspure</t>
  </si>
  <si>
    <t>alaspuremanish18@gmail.com</t>
  </si>
  <si>
    <t>P26703058@student.nicmar.ac.in</t>
  </si>
  <si>
    <t>18-Aug-2004</t>
  </si>
  <si>
    <t>BADMINTON,ESPORTS,MUSIC,BIKE RIDE</t>
  </si>
  <si>
    <t>GAJANAN ALASPURE</t>
  </si>
  <si>
    <t>FARMER</t>
  </si>
  <si>
    <t>SUNITA ALASPURE</t>
  </si>
  <si>
    <t>HOUSE MAKER</t>
  </si>
  <si>
    <t>S/O: Gajanan Alaspure, Bharaswadi, Ward no.2, Nimbhora delwadi, Tivsa</t>
  </si>
  <si>
    <t>Amravati</t>
  </si>
  <si>
    <t>CBSE/MAHARASHTRA/AMRAVATI</t>
  </si>
  <si>
    <t xml:space="preserve">SCHOOL OF SCHOLARS </t>
  </si>
  <si>
    <t>2021-Apr</t>
  </si>
  <si>
    <t>MIT ADT UNIVERSITY</t>
  </si>
  <si>
    <t xml:space="preserve">MIT COLLEGE OF MANAGEMENT PUNE/MAHARASHTRA </t>
  </si>
  <si>
    <t>Bachelor of Business Administration (BBA)</t>
  </si>
  <si>
    <t>Other</t>
  </si>
  <si>
    <t>MS EXCEL</t>
  </si>
  <si>
    <t>Shri Ram Nagari Sahakari Pat Sanstha Maryadit | Marketing Intern | TIVSA | Jun 2024 | Aug 2024 | 8 Weeks</t>
  </si>
  <si>
    <t>P26701026</t>
  </si>
  <si>
    <t>Atharva</t>
  </si>
  <si>
    <t>Kailas</t>
  </si>
  <si>
    <t>Bangude</t>
  </si>
  <si>
    <t>Atharva Kailas Bangude</t>
  </si>
  <si>
    <t>atharvabangude.work@gmail.com</t>
  </si>
  <si>
    <t>P26701026@student.nicmar.ac.in</t>
  </si>
  <si>
    <t>24-Apr-2003</t>
  </si>
  <si>
    <t>Playing Video Games,Cricket</t>
  </si>
  <si>
    <t>Kailas Bangude</t>
  </si>
  <si>
    <t>Working Professional</t>
  </si>
  <si>
    <t>Rupali Bangude</t>
  </si>
  <si>
    <t>Flat No 405, Parineeta Society, Lane No 5B, Right Bhusari Colony, Kothrud, Pune</t>
  </si>
  <si>
    <t>P Jog High School</t>
  </si>
  <si>
    <t>SCC, Pune/Maharashtra</t>
  </si>
  <si>
    <t>Eklavya Shikshan Sanstha, Pune/Maharashtra</t>
  </si>
  <si>
    <t>Savitri Bai Phule University Pune</t>
  </si>
  <si>
    <t>Sinhgad Collage of Engineering</t>
  </si>
  <si>
    <t>Autocad,Revit,Naviswork,MS Projects,MS Office,Etabs,StaddPro,Advanced Excel</t>
  </si>
  <si>
    <t>Merlin Bhingarwala Developers LLP | Junior Engineer | Baner, Pune | Jun 2025 | Jun 2026 | 1 Years, 0 Months, 24 Days | 2.64</t>
  </si>
  <si>
    <t>Samishthi Techno Services | Trainee | Kothrud, Pune | Aug 2021 | Sep 2021 | 5 Weeks</t>
  </si>
  <si>
    <t>Structural Design 
Complete BIM Engineering [ ARCH, STRU ]</t>
  </si>
  <si>
    <t>P26700609</t>
  </si>
  <si>
    <t>Aarti</t>
  </si>
  <si>
    <t>Shyamprasad</t>
  </si>
  <si>
    <t>Dangat</t>
  </si>
  <si>
    <t>Aarti Shyamprasad Dangat</t>
  </si>
  <si>
    <t>aartidangat28@gmail.com</t>
  </si>
  <si>
    <t>P26700609@student.nicmar.ac.in</t>
  </si>
  <si>
    <t>28-Sep-1998</t>
  </si>
  <si>
    <t>Hindi,English ,Marathi</t>
  </si>
  <si>
    <t>Sketching and visual design,fitness,Reading</t>
  </si>
  <si>
    <t>Anjali</t>
  </si>
  <si>
    <t>B2-403 SP residency
Pune saswad road</t>
  </si>
  <si>
    <t>ST. HELENA'S SCHOOL AND JUNIOR COLLEGE</t>
  </si>
  <si>
    <t>PUNE</t>
  </si>
  <si>
    <t>2013-Jun</t>
  </si>
  <si>
    <t>THE BISHOP'S SCHOOL</t>
  </si>
  <si>
    <t>DR BANUBEN NANAVATI COLLEGE OF ARCHITECTURE</t>
  </si>
  <si>
    <t>AutoCAD,BIM,SKETCHUP,LUMION,TWINMOTION</t>
  </si>
  <si>
    <t>Swanand Zankar Associates | Junior architect and project manager | Pune | Oct 2022 | May 2024 | 1 Years, 7 Months, 2 Days | 2.4
Associated Space Designers | Junior architect and project manager | Pune | Jun 2024 | Jun 2026 | 2 Years, 0 Months, 29 Days | 4.75</t>
  </si>
  <si>
    <t>NAMAHA ASSOCIATES | Architectural intern | Pune | Aug 2020 | Dec 2020 | 19 Weeks</t>
  </si>
  <si>
    <t>P26702133</t>
  </si>
  <si>
    <t>Sayantan</t>
  </si>
  <si>
    <t>Dutta</t>
  </si>
  <si>
    <t>Sayantan Dutta</t>
  </si>
  <si>
    <t>duttasayantan2172004@gmail.com</t>
  </si>
  <si>
    <t>P26702133@student.nicmar.ac.in</t>
  </si>
  <si>
    <t>21-Jul-2004</t>
  </si>
  <si>
    <t>English,Hindi,Bengali</t>
  </si>
  <si>
    <t>Travelling,Exploring new places</t>
  </si>
  <si>
    <t>Sanjit Kumar Dutta</t>
  </si>
  <si>
    <t>Self Employed</t>
  </si>
  <si>
    <t>Ajanta Dutta</t>
  </si>
  <si>
    <t>Home Maker</t>
  </si>
  <si>
    <t>Chawk Bazar, Kalitala lane, Purulia, West Bengal, PIN - 723101</t>
  </si>
  <si>
    <t>Purulia</t>
  </si>
  <si>
    <t>West Bengal</t>
  </si>
  <si>
    <t>Mont Vert Corsica, Balewadi, Pune PIN - 411045</t>
  </si>
  <si>
    <t>The Assembly of God Church School, Purulia</t>
  </si>
  <si>
    <t>CBSE, Purulia, West Bengal</t>
  </si>
  <si>
    <t>2021-Feb</t>
  </si>
  <si>
    <t>KIIT International School, Bhubaneswar</t>
  </si>
  <si>
    <t>CBSE, Bhubaneswar, Odisha</t>
  </si>
  <si>
    <t>2023-Feb</t>
  </si>
  <si>
    <t>Symbiosis International University</t>
  </si>
  <si>
    <t>Symbiosis School of Culinary Arts and Nutritional Sciences, Pune, Maharashtra</t>
  </si>
  <si>
    <t>Bachelor of Science (B.Sc.)</t>
  </si>
  <si>
    <t>Hospitality Administration</t>
  </si>
  <si>
    <t>Petpooja POS,Ms Office</t>
  </si>
  <si>
    <t>Symbiosis Center for Entrepreneurship and Innovation  |  Intern (Market Research) | Pune | Apr 2025 | Jun 2025 | 6 Weeks
Taj Lands End, Mumbai | Industrial Exposure Trainee | Mumbai | Jun 2024 | Oct 2024 | 17 Weeks</t>
  </si>
  <si>
    <t>P26702124</t>
  </si>
  <si>
    <t>Pratham</t>
  </si>
  <si>
    <t>Bhaktya</t>
  </si>
  <si>
    <t>Puri</t>
  </si>
  <si>
    <t>Pratham Bhaktya Puri</t>
  </si>
  <si>
    <t>puripratham0810@gmail.com</t>
  </si>
  <si>
    <t>P26702124@student.nicmar.ac.in</t>
  </si>
  <si>
    <t>08-Oct-2002</t>
  </si>
  <si>
    <t>Listening to Music,Singing</t>
  </si>
  <si>
    <t>B-</t>
  </si>
  <si>
    <t>Kamal Kumar Bhaktya Puri</t>
  </si>
  <si>
    <t>Richu Bhaktya Puri</t>
  </si>
  <si>
    <t>Oppo. Twinkle Public School, Rishi Colony , Dayalband ,Bilaspur , Chhattisgarh</t>
  </si>
  <si>
    <t>Bilaspur</t>
  </si>
  <si>
    <t>Chhattisgarh</t>
  </si>
  <si>
    <t>A-1,103,Vijaya Regency , Vijayapuram, Sarkanda, Bilaspur, Chhattisgarh</t>
  </si>
  <si>
    <t>Delhi Public School</t>
  </si>
  <si>
    <t>Bilaspur , Chhattisgarh</t>
  </si>
  <si>
    <t>Hyderabad Sind National Collegiate</t>
  </si>
  <si>
    <t>Hassaram Rijhumal College of Commerce and Economics , Mumbai , Maharashtra</t>
  </si>
  <si>
    <t>Bachelor of Management Studies (BMS)</t>
  </si>
  <si>
    <t>Marketing</t>
  </si>
  <si>
    <t>MS Office , MS Project,Canva,Adobe Illustrator</t>
  </si>
  <si>
    <t>Avi Buildcon | Sales Executive | Bilaspur,Chhattisgarh | May 2026 | Jun 2026 | 8 Weeks</t>
  </si>
  <si>
    <t>P26700488</t>
  </si>
  <si>
    <t>Shriraj</t>
  </si>
  <si>
    <t>Sangram</t>
  </si>
  <si>
    <t>Shriraj Sangram Dangat</t>
  </si>
  <si>
    <t>shrirajdangat60@gmail.com</t>
  </si>
  <si>
    <t>P26700488@student.nicmar.ac.in</t>
  </si>
  <si>
    <t>02-Feb-2001</t>
  </si>
  <si>
    <t xml:space="preserve">English, Hindi, Marathi </t>
  </si>
  <si>
    <t>Music,Fitness,Travel</t>
  </si>
  <si>
    <t>Sangram Tukaram Dangat</t>
  </si>
  <si>
    <t>Gauri Sangram Dangat</t>
  </si>
  <si>
    <t>S/50 Renuka Nagari, Shankar Smruti, 3rd Floor, Near kirti Nagar, Wadgaon Budruk, Sinhgad road, Pune</t>
  </si>
  <si>
    <t>Kendriya Vidhyalaya Sangathan</t>
  </si>
  <si>
    <t>Central board of secondary education Maharashtra, Pune</t>
  </si>
  <si>
    <t xml:space="preserve">Dnyanganga Junior College </t>
  </si>
  <si>
    <t xml:space="preserve">Secondary and Higher secondary education Pune, Maharashtra </t>
  </si>
  <si>
    <t xml:space="preserve">Smt. Kashibai Navale College of Architecture, Pune, Maharashtra </t>
  </si>
  <si>
    <t>Autocad,Sketchup,Lumion,MS projects,MS Excel</t>
  </si>
  <si>
    <t>JK Design Studio Pvt. Ltd | Junior Architect | Pune | Aug 2024 | Aug 2025 | 0 Years, 11 Months, 12 Days | 2.32
JK Design studio pvt ltd | Junior Architect  | Pune | Nov 2025 | Jul 2026 | 0 Years, 7 Months, 13 Days | 2.32</t>
  </si>
  <si>
    <t>Swanand Zankar Associates | Intern | Pune | Jun 2023 | Dec 2023 | 23 Weeks</t>
  </si>
  <si>
    <t>P26700186</t>
  </si>
  <si>
    <t>Ruhela</t>
  </si>
  <si>
    <t>Siddharth Ruhela</t>
  </si>
  <si>
    <t>siddharthruhela1998@gmail.com</t>
  </si>
  <si>
    <t>P26700186@student.nicmar.ac.in</t>
  </si>
  <si>
    <t>09-Nov-1998</t>
  </si>
  <si>
    <t>Hindi, English</t>
  </si>
  <si>
    <t>Badminton</t>
  </si>
  <si>
    <t>Ravi Kumar</t>
  </si>
  <si>
    <t>Geeta</t>
  </si>
  <si>
    <t>273, Lumbini Apartments, Kaushambi</t>
  </si>
  <si>
    <t>Ghaziabad</t>
  </si>
  <si>
    <t>A1- 506, Mahalunge Riviera, Mahalunge Nande Road</t>
  </si>
  <si>
    <t>Sun valley  internation School</t>
  </si>
  <si>
    <t>2013-Apr</t>
  </si>
  <si>
    <t>Jamia Millia Islamia</t>
  </si>
  <si>
    <t>2014-Aug</t>
  </si>
  <si>
    <t>Delhi Technological University</t>
  </si>
  <si>
    <t>AutoCAD, MS Office,MS Project,Primavera</t>
  </si>
  <si>
    <t>Fidesto Projects Pvt. Ltd. | Sr. Engineer-  Projects | Pune | Jul 2022 | May 2026 | 3 Years, 10 Months, 26 Days | 3.6</t>
  </si>
  <si>
    <t>Urvashi Engineering | Site Engineer | Gurugram | Nov 2017 | Feb 2020 | 120 Weeks</t>
  </si>
  <si>
    <t>P26700040</t>
  </si>
  <si>
    <t>Aswin</t>
  </si>
  <si>
    <t>Varaha Sitaram Reddy</t>
  </si>
  <si>
    <t>Neelapu</t>
  </si>
  <si>
    <t>Aswin Varaha Sitaram Reddy Neelapu</t>
  </si>
  <si>
    <t>aswinreddy2109@gmail.com</t>
  </si>
  <si>
    <t>P26700040@student.nicmar.ac.in</t>
  </si>
  <si>
    <t>21-Sep-2005</t>
  </si>
  <si>
    <t>Telugu,English ,Hindi</t>
  </si>
  <si>
    <t>Singing,Cricket,Writing</t>
  </si>
  <si>
    <t>Neelapu Srinivasa Reddy</t>
  </si>
  <si>
    <t>Neelapu Aruna Kumari</t>
  </si>
  <si>
    <t xml:space="preserve">Housewife </t>
  </si>
  <si>
    <t>Don-5-190, SC and BC Colony, Venakatapuram, Gopalapatnam,Vishakapatnam-530029</t>
  </si>
  <si>
    <t>Visakhapatnam</t>
  </si>
  <si>
    <t>Balaji English Medium High School</t>
  </si>
  <si>
    <t>State Board of Andhra Pradesh</t>
  </si>
  <si>
    <t xml:space="preserve">Diploma in Civil Engineering </t>
  </si>
  <si>
    <t>Government Polytechnic-Pendurthi, Visakhapatnam, Andhra Pradesh</t>
  </si>
  <si>
    <t>2023-Apr</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</si>
  <si>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</si>
  <si>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</si>
  <si>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</si>
  <si>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t>
  </si>
  <si>
    <t>AutoCAD</t>
  </si>
  <si>
    <t>P26703049</t>
  </si>
  <si>
    <t>Sanika</t>
  </si>
  <si>
    <t>Ajaykumar</t>
  </si>
  <si>
    <t>Shirke</t>
  </si>
  <si>
    <t>Sanika Ajaykumar Shirke</t>
  </si>
  <si>
    <t>sanikashirke44@gmail.com</t>
  </si>
  <si>
    <t>P26703049@student.nicmar.ac.in</t>
  </si>
  <si>
    <t>04-Feb-2004</t>
  </si>
  <si>
    <t>hindi english marathi</t>
  </si>
  <si>
    <t>painting</t>
  </si>
  <si>
    <t>Ajaykymar</t>
  </si>
  <si>
    <t>bussinessman</t>
  </si>
  <si>
    <t>mangal</t>
  </si>
  <si>
    <t>home maker</t>
  </si>
  <si>
    <t>02, Plot No. 51 Behind Midas Suzuki Showroom, Savedi
ahilyanagar</t>
  </si>
  <si>
    <t>Athare patil public school</t>
  </si>
  <si>
    <t xml:space="preserve">Electrical </t>
  </si>
  <si>
    <t xml:space="preserve">Cusrow wadia institute of technology </t>
  </si>
  <si>
    <t xml:space="preserve">Savitri bai phule university </t>
  </si>
  <si>
    <t>Pune / maharashtra</t>
  </si>
  <si>
    <t>Electrical Engineering</t>
  </si>
  <si>
    <t>Ms office</t>
  </si>
  <si>
    <t>crompton greaves | quality manager | ahilyanagar | Dec 2024 | Jan 2025 | 4 Weeks
l&amp;t eletrical automation | project junior engineer | ahilyanagar | Jul 2022 | Aug 2022 | 4 Weeks</t>
  </si>
  <si>
    <t>P26703054</t>
  </si>
  <si>
    <t>Onkar</t>
  </si>
  <si>
    <t xml:space="preserve">DADASAHEB </t>
  </si>
  <si>
    <t>Sarade</t>
  </si>
  <si>
    <t>Onkar Dadasaheb  Sarade</t>
  </si>
  <si>
    <t>saradeonkar17@gmail.com</t>
  </si>
  <si>
    <t>P26703054@student.nicmar.ac.in</t>
  </si>
  <si>
    <t xml:space="preserve">HINDI ,ENGLISH ,MARATHI </t>
  </si>
  <si>
    <t xml:space="preserve">TRAVELING ,RIDING ,EXPLORING NEW THINGS,ADVETUR,ADVENTUROUS ACTIVITY </t>
  </si>
  <si>
    <t xml:space="preserve">DADASAHEB SARADE </t>
  </si>
  <si>
    <t>GOVT EMPLOYE</t>
  </si>
  <si>
    <t>ARCHANA SARADE</t>
  </si>
  <si>
    <t>FLAT NO 301 A1 BUILDING
GREEN PARK SOCIETY ,</t>
  </si>
  <si>
    <t xml:space="preserve">ARMY PUBLIC SCHOLL </t>
  </si>
  <si>
    <t xml:space="preserve">CBSE </t>
  </si>
  <si>
    <t xml:space="preserve">WADIA COLLEGE </t>
  </si>
  <si>
    <t>MAHARASHTRA BOARD</t>
  </si>
  <si>
    <t xml:space="preserve">SPPU </t>
  </si>
  <si>
    <t xml:space="preserve">MARATHWADA MITRA MANDAL COLLEGE OF ENGINEERING PUNE </t>
  </si>
  <si>
    <t>Information Technology</t>
  </si>
  <si>
    <t>MS EXCEL ,POWERBI ,PYTHON ,C++ ,JIRA,SAP</t>
  </si>
  <si>
    <t xml:space="preserve">NCC C SET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</si>
</sst>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8607258b42f.png" TargetMode="External"/><Relationship Id="rId_hyperlink_2" Type="http://schemas.openxmlformats.org/officeDocument/2006/relationships/hyperlink" Target="https://nconnect.nicmar.ac.in/storage/profile/6a85fffb795f2.png" TargetMode="External"/><Relationship Id="rId_hyperlink_3" Type="http://schemas.openxmlformats.org/officeDocument/2006/relationships/hyperlink" Target="https://nconnect.nicmar.ac.in/storage/profile/6a8575b49d53c.png" TargetMode="External"/><Relationship Id="rId_hyperlink_4" Type="http://schemas.openxmlformats.org/officeDocument/2006/relationships/hyperlink" Target="https://nconnect.nicmar.ac.in/storage/profile/6a861b10b4834.png" TargetMode="External"/><Relationship Id="rId_hyperlink_5" Type="http://schemas.openxmlformats.org/officeDocument/2006/relationships/hyperlink" Target="https://nconnect.nicmar.ac.in/storage/profile/6a88177318b69.png" TargetMode="External"/><Relationship Id="rId_hyperlink_6" Type="http://schemas.openxmlformats.org/officeDocument/2006/relationships/hyperlink" Target="https://nconnect.nicmar.ac.in/storage/profile/6a81dc966aaa6.png" TargetMode="External"/><Relationship Id="rId_hyperlink_7" Type="http://schemas.openxmlformats.org/officeDocument/2006/relationships/hyperlink" Target="https://nconnect.nicmar.ac.in/storage/profile/6a803d3e60cc0.png" TargetMode="External"/><Relationship Id="rId_hyperlink_8" Type="http://schemas.openxmlformats.org/officeDocument/2006/relationships/hyperlink" Target="https://nconnect.nicmar.ac.in/storage/profile/6a85f5020c269.png" TargetMode="External"/><Relationship Id="rId_hyperlink_9" Type="http://schemas.openxmlformats.org/officeDocument/2006/relationships/hyperlink" Target="https://nconnect.nicmar.ac.in/storage/profile/6a85a31d3e8ab.png" TargetMode="External"/><Relationship Id="rId_hyperlink_10" Type="http://schemas.openxmlformats.org/officeDocument/2006/relationships/hyperlink" Target="https://nconnect.nicmar.ac.in/storage/profile/6a85de51a02d4.png" TargetMode="External"/><Relationship Id="rId_hyperlink_11" Type="http://schemas.openxmlformats.org/officeDocument/2006/relationships/hyperlink" Target="https://nconnect.nicmar.ac.in/storage/profile/6aa2b222d1860.png" TargetMode="External"/><Relationship Id="rId_hyperlink_12" Type="http://schemas.openxmlformats.org/officeDocument/2006/relationships/hyperlink" Target="https://nconnect.nicmar.ac.in/storage/profile/6a87361874f93.png" TargetMode="External"/><Relationship Id="rId_hyperlink_13" Type="http://schemas.openxmlformats.org/officeDocument/2006/relationships/hyperlink" Target="https://nconnect.nicmar.ac.in/storage/profile/6a84343b5dc5e.png" TargetMode="External"/><Relationship Id="rId_hyperlink_14" Type="http://schemas.openxmlformats.org/officeDocument/2006/relationships/hyperlink" Target="https://nconnect.nicmar.ac.in/storage/profile/6ac372e82f156.png" TargetMode="External"/><Relationship Id="rId_hyperlink_15" Type="http://schemas.openxmlformats.org/officeDocument/2006/relationships/hyperlink" Target="https://nconnect.nicmar.ac.in/storage/profile/6a87109e66559.png" TargetMode="External"/><Relationship Id="rId_hyperlink_16" Type="http://schemas.openxmlformats.org/officeDocument/2006/relationships/hyperlink" Target="https://nconnect.nicmar.ac.in/storage/profile/6abbb7c34d6f2.png" TargetMode="External"/><Relationship Id="rId_hyperlink_17" Type="http://schemas.openxmlformats.org/officeDocument/2006/relationships/hyperlink" Target="https://nconnect.nicmar.ac.in/storage/profile/6aaa602e6a1c4.png" TargetMode="External"/><Relationship Id="rId_hyperlink_18" Type="http://schemas.openxmlformats.org/officeDocument/2006/relationships/hyperlink" Target="https://nconnect.nicmar.ac.in/storage/profile/6a8723d228a00.png" TargetMode="External"/><Relationship Id="rId_hyperlink_19" Type="http://schemas.openxmlformats.org/officeDocument/2006/relationships/hyperlink" Target="https://nconnect.nicmar.ac.in/storage/profile/6a832461c4a86.png" TargetMode="External"/><Relationship Id="rId_hyperlink_20" Type="http://schemas.openxmlformats.org/officeDocument/2006/relationships/hyperlink" Target="https://nconnect.nicmar.ac.in/storage/profile/6a820945d9ae0.png" TargetMode="External"/><Relationship Id="rId_hyperlink_21" Type="http://schemas.openxmlformats.org/officeDocument/2006/relationships/hyperlink" Target="https://nconnect.nicmar.ac.in/storage/profile/6aaa33444e6b7.png" TargetMode="External"/><Relationship Id="rId_hyperlink_22" Type="http://schemas.openxmlformats.org/officeDocument/2006/relationships/hyperlink" Target="https://nconnect.nicmar.ac.in/storage/profile/6a85e77934f43.png" TargetMode="External"/><Relationship Id="rId_hyperlink_23" Type="http://schemas.openxmlformats.org/officeDocument/2006/relationships/hyperlink" Target="https://nconnect.nicmar.ac.in/storage/profile/6a8696a4573c8.png" TargetMode="External"/><Relationship Id="rId_hyperlink_24" Type="http://schemas.openxmlformats.org/officeDocument/2006/relationships/hyperlink" Target="https://nconnect.nicmar.ac.in/storage/profile/6a846d71c22ca.png" TargetMode="External"/><Relationship Id="rId_hyperlink_25" Type="http://schemas.openxmlformats.org/officeDocument/2006/relationships/hyperlink" Target="https://nconnect.nicmar.ac.in/storage/profile/6a992a4c76527.png" TargetMode="External"/><Relationship Id="rId_hyperlink_26" Type="http://schemas.openxmlformats.org/officeDocument/2006/relationships/hyperlink" Target="https://nconnect.nicmar.ac.in/storage/profile/6a86ffb21b6fe.png" TargetMode="External"/><Relationship Id="rId_hyperlink_27" Type="http://schemas.openxmlformats.org/officeDocument/2006/relationships/hyperlink" Target="https://nconnect.nicmar.ac.in/storage/profile/6a81bd68de39a.png" TargetMode="External"/><Relationship Id="rId_hyperlink_28" Type="http://schemas.openxmlformats.org/officeDocument/2006/relationships/hyperlink" Target="https://nconnect.nicmar.ac.in/storage/profile/6a85ea1e69878.png" TargetMode="External"/><Relationship Id="rId_hyperlink_29" Type="http://schemas.openxmlformats.org/officeDocument/2006/relationships/hyperlink" Target="https://nconnect.nicmar.ac.in/storage/profile/6ac6a13d6134e.png" TargetMode="External"/><Relationship Id="rId_hyperlink_30" Type="http://schemas.openxmlformats.org/officeDocument/2006/relationships/hyperlink" Target="https://nconnect.nicmar.ac.in/storage/profile/6a86f643b759c.png" TargetMode="External"/><Relationship Id="rId_hyperlink_31" Type="http://schemas.openxmlformats.org/officeDocument/2006/relationships/hyperlink" Target="https://nconnect.nicmar.ac.in/storage/profile/6a872ea45aaa2.png" TargetMode="External"/><Relationship Id="rId_hyperlink_32" Type="http://schemas.openxmlformats.org/officeDocument/2006/relationships/hyperlink" Target="https://nconnect.nicmar.ac.in/storage/profile/6a85f3e729757.png" TargetMode="External"/><Relationship Id="rId_hyperlink_33" Type="http://schemas.openxmlformats.org/officeDocument/2006/relationships/hyperlink" Target="https://nconnect.nicmar.ac.in/storage/profile/6a86ad197866c.png" TargetMode="External"/><Relationship Id="rId_hyperlink_34" Type="http://schemas.openxmlformats.org/officeDocument/2006/relationships/hyperlink" Target="https://nconnect.nicmar.ac.in/storage/profile/6a84a324e93a1.png" TargetMode="External"/><Relationship Id="rId_hyperlink_35" Type="http://schemas.openxmlformats.org/officeDocument/2006/relationships/hyperlink" Target="https://nconnect.nicmar.ac.in/storage/profile/6a85b9de27193.png" TargetMode="External"/><Relationship Id="rId_hyperlink_36" Type="http://schemas.openxmlformats.org/officeDocument/2006/relationships/hyperlink" Target="https://nconnect.nicmar.ac.in/storage/profile/6a8690e4bd991.png" TargetMode="External"/><Relationship Id="rId_hyperlink_37" Type="http://schemas.openxmlformats.org/officeDocument/2006/relationships/hyperlink" Target="https://nconnect.nicmar.ac.in/storage/profile/6a84a0bb906d9.png" TargetMode="External"/><Relationship Id="rId_hyperlink_38" Type="http://schemas.openxmlformats.org/officeDocument/2006/relationships/hyperlink" Target="https://nconnect.nicmar.ac.in/storage/profile/6a848fc725c52.png" TargetMode="External"/><Relationship Id="rId_hyperlink_39" Type="http://schemas.openxmlformats.org/officeDocument/2006/relationships/hyperlink" Target="https://nconnect.nicmar.ac.in/storage/profile/6a872bfaa8733.png" TargetMode="External"/><Relationship Id="rId_hyperlink_40" Type="http://schemas.openxmlformats.org/officeDocument/2006/relationships/hyperlink" Target="https://nconnect.nicmar.ac.in/storage/profile/6aa28507f27b3.png" TargetMode="External"/><Relationship Id="rId_hyperlink_41" Type="http://schemas.openxmlformats.org/officeDocument/2006/relationships/hyperlink" Target="https://nconnect.nicmar.ac.in/storage/profile/6a854d74b3695.png" TargetMode="External"/><Relationship Id="rId_hyperlink_42" Type="http://schemas.openxmlformats.org/officeDocument/2006/relationships/hyperlink" Target="https://nconnect.nicmar.ac.in/storage/profile/6a8801a0253d7.png" TargetMode="External"/><Relationship Id="rId_hyperlink_43" Type="http://schemas.openxmlformats.org/officeDocument/2006/relationships/hyperlink" Target="https://nconnect.nicmar.ac.in/storage/profile/6a86fb57d7ea1.png" TargetMode="External"/><Relationship Id="rId_hyperlink_44" Type="http://schemas.openxmlformats.org/officeDocument/2006/relationships/hyperlink" Target="https://nconnect.nicmar.ac.in/storage/profile/6a872516c2083.png" TargetMode="External"/><Relationship Id="rId_hyperlink_45" Type="http://schemas.openxmlformats.org/officeDocument/2006/relationships/hyperlink" Target="https://nconnect.nicmar.ac.in/storage/profile/6a80a2418913a.png" TargetMode="External"/><Relationship Id="rId_hyperlink_46" Type="http://schemas.openxmlformats.org/officeDocument/2006/relationships/hyperlink" Target="https://nconnect.nicmar.ac.in/storage/profile/6a9a50e4d7d91.png" TargetMode="External"/><Relationship Id="rId_hyperlink_47" Type="http://schemas.openxmlformats.org/officeDocument/2006/relationships/hyperlink" Target="https://nconnect.nicmar.ac.in/storage/profile/6a86df70911e6.png" TargetMode="External"/><Relationship Id="rId_hyperlink_48" Type="http://schemas.openxmlformats.org/officeDocument/2006/relationships/hyperlink" Target="https://nconnect.nicmar.ac.in/storage/profile/6aba151f75310.png" TargetMode="External"/><Relationship Id="rId_hyperlink_49" Type="http://schemas.openxmlformats.org/officeDocument/2006/relationships/hyperlink" Target="https://nconnect.nicmar.ac.in/storage/profile/6a85eb706742c.png" TargetMode="External"/><Relationship Id="rId_hyperlink_50" Type="http://schemas.openxmlformats.org/officeDocument/2006/relationships/hyperlink" Target="https://nconnect.nicmar.ac.in/storage/profile/6a8197bd811f0.png" TargetMode="External"/><Relationship Id="rId_hyperlink_51" Type="http://schemas.openxmlformats.org/officeDocument/2006/relationships/hyperlink" Target="https://nconnect.nicmar.ac.in/storage/profile/6ac5b2bb5dc44.png" TargetMode="External"/><Relationship Id="rId_hyperlink_52" Type="http://schemas.openxmlformats.org/officeDocument/2006/relationships/hyperlink" Target="https://nconnect.nicmar.ac.in/storage/profile/6aaa312d95a2b.png" TargetMode="External"/><Relationship Id="rId_hyperlink_53" Type="http://schemas.openxmlformats.org/officeDocument/2006/relationships/hyperlink" Target="https://nconnect.nicmar.ac.in/storage/profile/6aa9725948015.png" TargetMode="External"/><Relationship Id="rId_hyperlink_54" Type="http://schemas.openxmlformats.org/officeDocument/2006/relationships/hyperlink" Target="https://nconnect.nicmar.ac.in/storage/profile/6aa2c494deadf.png" TargetMode="External"/><Relationship Id="rId_hyperlink_55" Type="http://schemas.openxmlformats.org/officeDocument/2006/relationships/hyperlink" Target="https://nconnect.nicmar.ac.in/storage/profile/6a872cd4c6794.png" TargetMode="External"/><Relationship Id="rId_hyperlink_56" Type="http://schemas.openxmlformats.org/officeDocument/2006/relationships/hyperlink" Target="https://nconnect.nicmar.ac.in/storage/profile/6a85f67a75e6c.png" TargetMode="External"/><Relationship Id="rId_hyperlink_57" Type="http://schemas.openxmlformats.org/officeDocument/2006/relationships/hyperlink" Target="https://nconnect.nicmar.ac.in/storage/profile/6aaa349f86e6b.png" TargetMode="External"/><Relationship Id="rId_hyperlink_58" Type="http://schemas.openxmlformats.org/officeDocument/2006/relationships/hyperlink" Target="https://nconnect.nicmar.ac.in/storage/profile/6a855db5e6787.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Y59"/>
  <sheetViews>
    <sheetView tabSelected="1" workbookViewId="0" showGridLines="true" showRowColHeaders="1">
      <pane ySplit="1" topLeftCell="A2" activePane="bottomLeft" state="frozen"/>
      <selection pane="bottomLeft" activeCell="I2" sqref="I2:I59"/>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8.136" bestFit="true" customWidth="true" style="0"/>
    <col min="5" max="5" width="24.708" bestFit="true" customWidth="true" style="0"/>
    <col min="6" max="6" width="16.425" bestFit="true" customWidth="true" style="0"/>
    <col min="7" max="7" width="41.133" bestFit="true" customWidth="true" style="0"/>
    <col min="8" max="8" width="20.281" bestFit="true" customWidth="true" style="0"/>
    <col min="9" max="9" width="21.566" bestFit="true" customWidth="true" style="0"/>
    <col min="10" max="10" width="41.133" bestFit="true" customWidth="true" style="0"/>
    <col min="11" max="11" width="13.997" bestFit="true" customWidth="true" style="0"/>
    <col min="12" max="12" width="39.99" bestFit="true" customWidth="true" style="0"/>
    <col min="13" max="13" width="36.42" bestFit="true" customWidth="true" style="0"/>
    <col min="14" max="14" width="12.854" bestFit="true" customWidth="true" style="0"/>
    <col min="15" max="15" width="11.283" bestFit="true" customWidth="true" style="0"/>
    <col min="16" max="16" width="13.997" bestFit="true" customWidth="true" style="0"/>
    <col min="17" max="17" width="21.566" bestFit="true" customWidth="true" style="0"/>
    <col min="18" max="18" width="45.846" bestFit="true" customWidth="true" style="0"/>
    <col min="19" max="19" width="116.686" bestFit="true" customWidth="true" style="0"/>
    <col min="20" max="20" width="17.71" bestFit="true" customWidth="true" style="0"/>
    <col min="21" max="21" width="20.281" bestFit="true" customWidth="true" style="0"/>
    <col min="22" max="22" width="34.135" bestFit="true" customWidth="true" style="0"/>
    <col min="23" max="23" width="20.281" bestFit="true" customWidth="true" style="0"/>
    <col min="24" max="24" width="52.987" bestFit="true" customWidth="true" style="0"/>
    <col min="25" max="25" width="29.421" bestFit="true" customWidth="true" style="0"/>
    <col min="26" max="26" width="20.281" bestFit="true" customWidth="true" style="0"/>
    <col min="27" max="27" width="31.707" bestFit="true" customWidth="true" style="0"/>
    <col min="28" max="28" width="130.825" bestFit="true" customWidth="true" style="0"/>
    <col min="29" max="29" width="18.71" bestFit="true" customWidth="true" style="0"/>
    <col min="30" max="30" width="48.274" bestFit="true" customWidth="true" style="0"/>
    <col min="31" max="31" width="130.825" bestFit="true" customWidth="true" style="0"/>
    <col min="32" max="32" width="27.993" bestFit="true" customWidth="true" style="0"/>
    <col min="33" max="33" width="48.274" bestFit="true" customWidth="true" style="0"/>
    <col min="34" max="34" width="17.71" bestFit="true" customWidth="true" style="0"/>
    <col min="35" max="35" width="12.568" bestFit="true" customWidth="true" style="0"/>
    <col min="36" max="36" width="97.833" bestFit="true" customWidth="true" style="0"/>
    <col min="37" max="37" width="95.405" bestFit="true" customWidth="true" style="0"/>
    <col min="38" max="38" width="24.28" bestFit="true" customWidth="true" style="0"/>
    <col min="39" max="39" width="24.28" bestFit="true" customWidth="true" style="0"/>
    <col min="40" max="40" width="15.139" bestFit="true" customWidth="true" style="0"/>
    <col min="41" max="41" width="13.997" bestFit="true" customWidth="true" style="0"/>
    <col min="42" max="42" width="97.833" bestFit="true" customWidth="true" style="0"/>
    <col min="43" max="43" width="102.546" bestFit="true" customWidth="true" style="0"/>
    <col min="44" max="44" width="24.28" bestFit="true" customWidth="true" style="0"/>
    <col min="45" max="45" width="24.28" bestFit="true" customWidth="true" style="0"/>
    <col min="46" max="46" width="15.139" bestFit="true" customWidth="true" style="0"/>
    <col min="47" max="47" width="13.997" bestFit="true" customWidth="true" style="0"/>
    <col min="48" max="48" width="35.277" bestFit="true" customWidth="true" style="0"/>
    <col min="49" max="49" width="89.55" bestFit="true" customWidth="true" style="0"/>
    <col min="50" max="50" width="29.421" bestFit="true" customWidth="true" style="0"/>
    <col min="51" max="51" width="29.421" bestFit="true" customWidth="true" style="0"/>
    <col min="52" max="52" width="20.281" bestFit="true" customWidth="true" style="0"/>
    <col min="53" max="53" width="19.138" bestFit="true" customWidth="true" style="0"/>
    <col min="54" max="54" width="65.984" bestFit="true" customWidth="true" style="0"/>
    <col min="55" max="55" width="100.118" bestFit="true" customWidth="true" style="0"/>
    <col min="56" max="56" width="49.417" bestFit="true" customWidth="true" style="0"/>
    <col min="57" max="57" width="35.277" bestFit="true" customWidth="true" style="0"/>
    <col min="58" max="58" width="22.852" bestFit="true" customWidth="true" style="0"/>
    <col min="59" max="59" width="22.852" bestFit="true" customWidth="true" style="0"/>
    <col min="60" max="60" width="13.997" bestFit="true" customWidth="true" style="0"/>
    <col min="61" max="61" width="12.568" bestFit="true" customWidth="true" style="0"/>
    <col min="62" max="62" width="60.128" bestFit="true" customWidth="true" style="0"/>
    <col min="63" max="63" width="52.987" bestFit="true" customWidth="true" style="0"/>
    <col min="64" max="64" width="35.277" bestFit="true" customWidth="true" style="0"/>
    <col min="65" max="65" width="26.993" bestFit="true" customWidth="true" style="0"/>
    <col min="66" max="66" width="22.852" bestFit="true" customWidth="true" style="0"/>
    <col min="67" max="67" width="22.852" bestFit="true" customWidth="true" style="0"/>
    <col min="68" max="68" width="13.997" bestFit="true" customWidth="true" style="0"/>
    <col min="69" max="69" width="12.568" bestFit="true" customWidth="true" style="0"/>
    <col min="70" max="70" width="196.952" bestFit="true" customWidth="true" style="0"/>
    <col min="71" max="71" width="180.385" bestFit="true" customWidth="true" style="0"/>
    <col min="72" max="72" width="34.563" bestFit="true" customWidth="true" style="0"/>
    <col min="73" max="73" width="317.208" bestFit="true" customWidth="true" style="0"/>
    <col min="74" max="74" width="19.138" bestFit="true" customWidth="true" style="0"/>
    <col min="75" max="75" width="292.5" bestFit="true" customWidth="true" style="0"/>
    <col min="76" max="76" width="22.852" bestFit="true" customWidth="true" style="0"/>
    <col min="77" max="77" width="19.138" bestFit="true" customWidth="true" style="0"/>
  </cols>
  <sheetData>
    <row r="1" spans="1:77"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row>
    <row r="2" spans="1:77">
      <c r="A2" s="1" t="s">
        <v>77</v>
      </c>
      <c r="B2" s="1" t="s">
        <v>78</v>
      </c>
      <c r="C2" s="1" t="s">
        <v>79</v>
      </c>
      <c r="D2" s="1" t="s">
        <v>80</v>
      </c>
      <c r="E2" s="1" t="s">
        <v>81</v>
      </c>
      <c r="F2" s="1" t="s">
        <v>82</v>
      </c>
      <c r="G2" s="1" t="s">
        <v>83</v>
      </c>
      <c r="H2" s="1" t="s">
        <v>84</v>
      </c>
      <c r="I2" s="3"/>
      <c r="J2" s="1" t="s">
        <v>85</v>
      </c>
      <c r="K2" s="1" t="s">
        <v>86</v>
      </c>
      <c r="L2" s="1" t="s">
        <v>87</v>
      </c>
      <c r="M2" s="1" t="s">
        <v>88</v>
      </c>
      <c r="N2" s="1">
        <v>9049484545</v>
      </c>
      <c r="O2" s="1" t="s">
        <v>89</v>
      </c>
      <c r="P2" s="1" t="s">
        <v>90</v>
      </c>
      <c r="Q2" s="1" t="s">
        <v>91</v>
      </c>
      <c r="R2" s="1" t="s">
        <v>92</v>
      </c>
      <c r="S2" s="1" t="s">
        <v>93</v>
      </c>
      <c r="T2" s="1" t="s">
        <v>94</v>
      </c>
      <c r="U2" s="1">
        <v>291913502927</v>
      </c>
      <c r="V2" s="1" t="s">
        <v>81</v>
      </c>
      <c r="W2" s="1">
        <v>8390455511</v>
      </c>
      <c r="X2" s="1" t="s">
        <v>95</v>
      </c>
      <c r="Y2" s="1" t="s">
        <v>96</v>
      </c>
      <c r="Z2" s="1">
        <v>9923940770</v>
      </c>
      <c r="AA2" s="1" t="s">
        <v>97</v>
      </c>
      <c r="AB2" s="1" t="s">
        <v>98</v>
      </c>
      <c r="AC2" s="1" t="s">
        <v>99</v>
      </c>
      <c r="AD2" s="1" t="s">
        <v>100</v>
      </c>
      <c r="AE2" s="1" t="s">
        <v>98</v>
      </c>
      <c r="AF2" s="1" t="s">
        <v>99</v>
      </c>
      <c r="AG2" s="1" t="s">
        <v>100</v>
      </c>
      <c r="AH2" s="1" t="s">
        <v>101</v>
      </c>
      <c r="AI2" s="1" t="s">
        <v>101</v>
      </c>
      <c r="AJ2" s="1" t="s">
        <v>102</v>
      </c>
      <c r="AK2" s="1" t="s">
        <v>103</v>
      </c>
      <c r="AL2" s="1" t="s">
        <v>104</v>
      </c>
      <c r="AM2" s="1" t="s">
        <v>105</v>
      </c>
      <c r="AN2" s="1">
        <v>69.4</v>
      </c>
      <c r="AO2" s="1" t="s">
        <v>84</v>
      </c>
      <c r="AP2" s="1" t="s">
        <v>106</v>
      </c>
      <c r="AQ2" s="1" t="s">
        <v>107</v>
      </c>
      <c r="AR2" s="1" t="s">
        <v>108</v>
      </c>
      <c r="AS2" s="1" t="s">
        <v>109</v>
      </c>
      <c r="AT2" s="1">
        <v>75.33</v>
      </c>
      <c r="AU2" s="1" t="s">
        <v>84</v>
      </c>
      <c r="AV2" s="1" t="s">
        <v>84</v>
      </c>
      <c r="AW2" s="1" t="s">
        <v>84</v>
      </c>
      <c r="AX2" s="1" t="s">
        <v>84</v>
      </c>
      <c r="AY2" s="1" t="s">
        <v>84</v>
      </c>
      <c r="AZ2" s="1" t="s">
        <v>84</v>
      </c>
      <c r="BA2" s="1" t="s">
        <v>84</v>
      </c>
      <c r="BB2" s="1" t="s">
        <v>110</v>
      </c>
      <c r="BC2" s="1" t="s">
        <v>111</v>
      </c>
      <c r="BD2" s="1" t="s">
        <v>112</v>
      </c>
      <c r="BE2" s="1" t="s">
        <v>113</v>
      </c>
      <c r="BF2" s="1" t="s">
        <v>114</v>
      </c>
      <c r="BG2" s="1" t="s">
        <v>115</v>
      </c>
      <c r="BH2" s="1">
        <v>64.0</v>
      </c>
      <c r="BI2" s="1">
        <v>6.9</v>
      </c>
      <c r="BJ2" s="1" t="s">
        <v>84</v>
      </c>
      <c r="BK2" s="1" t="s">
        <v>84</v>
      </c>
      <c r="BL2" s="1" t="s">
        <v>84</v>
      </c>
      <c r="BM2" s="1" t="s">
        <v>84</v>
      </c>
      <c r="BN2" s="1" t="s">
        <v>84</v>
      </c>
      <c r="BO2" s="1" t="s">
        <v>84</v>
      </c>
      <c r="BP2" s="1" t="s">
        <v>84</v>
      </c>
      <c r="BQ2" s="1" t="s">
        <v>84</v>
      </c>
      <c r="BR2" s="1" t="s">
        <v>116</v>
      </c>
      <c r="BS2" s="1" t="s">
        <v>84</v>
      </c>
      <c r="BT2" s="1"/>
      <c r="BU2" s="1" t="s">
        <v>117</v>
      </c>
      <c r="BV2" s="1">
        <v>49</v>
      </c>
      <c r="BW2" s="1" t="s">
        <v>118</v>
      </c>
      <c r="BX2" s="1" t="str">
        <f>HYPERLINK("https://nconnect.nicmar.ac.in/storage/profile/6a8607258b42f.png","Download")</f>
        <v>0</v>
      </c>
      <c r="BY2" s="1" t="s">
        <v>84</v>
      </c>
    </row>
    <row r="3" spans="1:77">
      <c r="A3" s="1" t="s">
        <v>77</v>
      </c>
      <c r="B3" s="1" t="s">
        <v>78</v>
      </c>
      <c r="C3" s="1" t="s">
        <v>119</v>
      </c>
      <c r="D3" s="1" t="s">
        <v>120</v>
      </c>
      <c r="E3" s="1" t="s">
        <v>121</v>
      </c>
      <c r="F3" s="1" t="s">
        <v>122</v>
      </c>
      <c r="G3" s="1" t="s">
        <v>123</v>
      </c>
      <c r="H3" s="1" t="s">
        <v>84</v>
      </c>
      <c r="I3" s="3"/>
      <c r="J3" s="1" t="s">
        <v>124</v>
      </c>
      <c r="K3" s="1" t="s">
        <v>86</v>
      </c>
      <c r="L3" s="1" t="s">
        <v>125</v>
      </c>
      <c r="M3" s="1" t="s">
        <v>126</v>
      </c>
      <c r="N3" s="1">
        <v>8779363432</v>
      </c>
      <c r="O3" s="1" t="s">
        <v>89</v>
      </c>
      <c r="P3" s="1" t="s">
        <v>127</v>
      </c>
      <c r="Q3" s="1" t="s">
        <v>91</v>
      </c>
      <c r="R3" s="1" t="s">
        <v>128</v>
      </c>
      <c r="S3" s="1" t="s">
        <v>129</v>
      </c>
      <c r="T3" s="1" t="s">
        <v>130</v>
      </c>
      <c r="U3" s="1">
        <v>746917312238</v>
      </c>
      <c r="V3" s="1" t="s">
        <v>131</v>
      </c>
      <c r="W3" s="1">
        <v>9146061736</v>
      </c>
      <c r="X3" s="1" t="s">
        <v>132</v>
      </c>
      <c r="Y3" s="1" t="s">
        <v>133</v>
      </c>
      <c r="Z3" s="1">
        <v>8976148507</v>
      </c>
      <c r="AA3" s="1" t="s">
        <v>134</v>
      </c>
      <c r="AB3" s="1" t="s">
        <v>135</v>
      </c>
      <c r="AC3" s="1" t="s">
        <v>136</v>
      </c>
      <c r="AD3" s="1" t="s">
        <v>137</v>
      </c>
      <c r="AE3" s="1" t="s">
        <v>135</v>
      </c>
      <c r="AF3" s="1" t="s">
        <v>136</v>
      </c>
      <c r="AG3" s="1" t="s">
        <v>137</v>
      </c>
      <c r="AH3" s="1" t="s">
        <v>101</v>
      </c>
      <c r="AI3" s="1" t="s">
        <v>101</v>
      </c>
      <c r="AJ3" s="1" t="s">
        <v>138</v>
      </c>
      <c r="AK3" s="1" t="s">
        <v>139</v>
      </c>
      <c r="AL3" s="1" t="s">
        <v>140</v>
      </c>
      <c r="AM3" s="1" t="s">
        <v>141</v>
      </c>
      <c r="AN3" s="1">
        <v>88.33</v>
      </c>
      <c r="AO3" s="1" t="s">
        <v>84</v>
      </c>
      <c r="AP3" s="1" t="s">
        <v>138</v>
      </c>
      <c r="AQ3" s="1" t="s">
        <v>139</v>
      </c>
      <c r="AR3" s="1" t="s">
        <v>109</v>
      </c>
      <c r="AS3" s="1" t="s">
        <v>142</v>
      </c>
      <c r="AT3" s="1">
        <v>84.6</v>
      </c>
      <c r="AU3" s="1" t="s">
        <v>84</v>
      </c>
      <c r="AV3" s="1" t="s">
        <v>84</v>
      </c>
      <c r="AW3" s="1" t="s">
        <v>84</v>
      </c>
      <c r="AX3" s="1" t="s">
        <v>84</v>
      </c>
      <c r="AY3" s="1" t="s">
        <v>84</v>
      </c>
      <c r="AZ3" s="1" t="s">
        <v>84</v>
      </c>
      <c r="BA3" s="1" t="s">
        <v>84</v>
      </c>
      <c r="BB3" s="1" t="s">
        <v>143</v>
      </c>
      <c r="BC3" s="1" t="s">
        <v>143</v>
      </c>
      <c r="BD3" s="1" t="s">
        <v>112</v>
      </c>
      <c r="BE3" s="1" t="s">
        <v>113</v>
      </c>
      <c r="BF3" s="1" t="s">
        <v>144</v>
      </c>
      <c r="BG3" s="1" t="s">
        <v>145</v>
      </c>
      <c r="BH3" s="1">
        <v>87.9</v>
      </c>
      <c r="BI3" s="1">
        <v>8.79</v>
      </c>
      <c r="BJ3" s="1" t="s">
        <v>84</v>
      </c>
      <c r="BK3" s="1" t="s">
        <v>84</v>
      </c>
      <c r="BL3" s="1" t="s">
        <v>84</v>
      </c>
      <c r="BM3" s="1" t="s">
        <v>84</v>
      </c>
      <c r="BN3" s="1" t="s">
        <v>84</v>
      </c>
      <c r="BO3" s="1" t="s">
        <v>84</v>
      </c>
      <c r="BP3" s="1" t="s">
        <v>84</v>
      </c>
      <c r="BQ3" s="1" t="s">
        <v>84</v>
      </c>
      <c r="BR3" s="1" t="s">
        <v>146</v>
      </c>
      <c r="BS3" s="1" t="s">
        <v>84</v>
      </c>
      <c r="BT3" s="1"/>
      <c r="BU3" s="1" t="s">
        <v>147</v>
      </c>
      <c r="BV3" s="1">
        <v>17</v>
      </c>
      <c r="BW3" s="1" t="s">
        <v>84</v>
      </c>
      <c r="BX3" s="1" t="str">
        <f>HYPERLINK("https://nconnect.nicmar.ac.in/storage/profile/6a85fffb795f2.png","Download")</f>
        <v>0</v>
      </c>
      <c r="BY3" s="1" t="s">
        <v>84</v>
      </c>
    </row>
    <row r="4" spans="1:77">
      <c r="A4" s="1" t="s">
        <v>77</v>
      </c>
      <c r="B4" s="1" t="s">
        <v>78</v>
      </c>
      <c r="C4" s="1" t="s">
        <v>148</v>
      </c>
      <c r="D4" s="1" t="s">
        <v>149</v>
      </c>
      <c r="E4" s="1" t="s">
        <v>84</v>
      </c>
      <c r="F4" s="1" t="s">
        <v>150</v>
      </c>
      <c r="G4" s="1" t="s">
        <v>151</v>
      </c>
      <c r="H4" s="1" t="s">
        <v>84</v>
      </c>
      <c r="I4" s="3"/>
      <c r="J4" s="1" t="s">
        <v>124</v>
      </c>
      <c r="K4" s="1" t="s">
        <v>86</v>
      </c>
      <c r="L4" s="1" t="s">
        <v>152</v>
      </c>
      <c r="M4" s="1" t="s">
        <v>153</v>
      </c>
      <c r="N4" s="1">
        <v>8807742972</v>
      </c>
      <c r="O4" s="1" t="s">
        <v>89</v>
      </c>
      <c r="P4" s="1" t="s">
        <v>154</v>
      </c>
      <c r="Q4" s="1" t="s">
        <v>91</v>
      </c>
      <c r="R4" s="1" t="s">
        <v>155</v>
      </c>
      <c r="S4" s="1" t="s">
        <v>156</v>
      </c>
      <c r="T4" s="1" t="s">
        <v>157</v>
      </c>
      <c r="U4" s="1" t="s">
        <v>158</v>
      </c>
      <c r="V4" s="1" t="s">
        <v>159</v>
      </c>
      <c r="W4" s="1">
        <v>9442637367</v>
      </c>
      <c r="X4" s="1" t="s">
        <v>160</v>
      </c>
      <c r="Y4" s="1" t="s">
        <v>161</v>
      </c>
      <c r="Z4" s="1">
        <v>8903437367</v>
      </c>
      <c r="AA4" s="1" t="s">
        <v>162</v>
      </c>
      <c r="AB4" s="1" t="s">
        <v>163</v>
      </c>
      <c r="AC4" s="1" t="s">
        <v>164</v>
      </c>
      <c r="AD4" s="1" t="s">
        <v>165</v>
      </c>
      <c r="AE4" s="1" t="s">
        <v>163</v>
      </c>
      <c r="AF4" s="1" t="s">
        <v>164</v>
      </c>
      <c r="AG4" s="1" t="s">
        <v>165</v>
      </c>
      <c r="AH4" s="1" t="s">
        <v>101</v>
      </c>
      <c r="AI4" s="1" t="s">
        <v>101</v>
      </c>
      <c r="AJ4" s="1" t="s">
        <v>166</v>
      </c>
      <c r="AK4" s="1" t="s">
        <v>167</v>
      </c>
      <c r="AL4" s="1" t="s">
        <v>168</v>
      </c>
      <c r="AM4" s="1" t="s">
        <v>108</v>
      </c>
      <c r="AN4" s="1">
        <v>82.4</v>
      </c>
      <c r="AO4" s="1" t="s">
        <v>84</v>
      </c>
      <c r="AP4" s="1" t="s">
        <v>166</v>
      </c>
      <c r="AQ4" s="1" t="s">
        <v>167</v>
      </c>
      <c r="AR4" s="1" t="s">
        <v>109</v>
      </c>
      <c r="AS4" s="1" t="s">
        <v>169</v>
      </c>
      <c r="AT4" s="1">
        <v>87.83</v>
      </c>
      <c r="AU4" s="1" t="s">
        <v>84</v>
      </c>
      <c r="AV4" s="1" t="s">
        <v>84</v>
      </c>
      <c r="AW4" s="1" t="s">
        <v>84</v>
      </c>
      <c r="AX4" s="1" t="s">
        <v>84</v>
      </c>
      <c r="AY4" s="1" t="s">
        <v>84</v>
      </c>
      <c r="AZ4" s="1" t="s">
        <v>84</v>
      </c>
      <c r="BA4" s="1" t="s">
        <v>84</v>
      </c>
      <c r="BB4" s="1" t="s">
        <v>170</v>
      </c>
      <c r="BC4" s="1" t="s">
        <v>171</v>
      </c>
      <c r="BD4" s="1" t="s">
        <v>172</v>
      </c>
      <c r="BE4" s="1" t="s">
        <v>113</v>
      </c>
      <c r="BF4" s="1" t="s">
        <v>173</v>
      </c>
      <c r="BG4" s="1" t="s">
        <v>174</v>
      </c>
      <c r="BH4" s="1">
        <v>76.4</v>
      </c>
      <c r="BI4" s="1">
        <v>7.64</v>
      </c>
      <c r="BJ4" s="1" t="s">
        <v>84</v>
      </c>
      <c r="BK4" s="1" t="s">
        <v>84</v>
      </c>
      <c r="BL4" s="1" t="s">
        <v>84</v>
      </c>
      <c r="BM4" s="1" t="s">
        <v>84</v>
      </c>
      <c r="BN4" s="1" t="s">
        <v>84</v>
      </c>
      <c r="BO4" s="1" t="s">
        <v>84</v>
      </c>
      <c r="BP4" s="1" t="s">
        <v>84</v>
      </c>
      <c r="BQ4" s="1" t="s">
        <v>84</v>
      </c>
      <c r="BR4" s="1" t="s">
        <v>175</v>
      </c>
      <c r="BS4" s="1" t="s">
        <v>84</v>
      </c>
      <c r="BT4" s="1"/>
      <c r="BU4" s="1" t="s">
        <v>176</v>
      </c>
      <c r="BV4" s="1">
        <v>4</v>
      </c>
      <c r="BW4" s="1" t="s">
        <v>177</v>
      </c>
      <c r="BX4" s="1" t="str">
        <f>HYPERLINK("https://nconnect.nicmar.ac.in/storage/profile/6a8575b49d53c.png","Download")</f>
        <v>0</v>
      </c>
      <c r="BY4" s="1" t="s">
        <v>84</v>
      </c>
    </row>
    <row r="5" spans="1:77">
      <c r="A5" s="1" t="s">
        <v>178</v>
      </c>
      <c r="B5" s="1" t="s">
        <v>78</v>
      </c>
      <c r="C5" s="1" t="s">
        <v>179</v>
      </c>
      <c r="D5" s="1" t="s">
        <v>180</v>
      </c>
      <c r="E5" s="1" t="s">
        <v>181</v>
      </c>
      <c r="F5" s="1" t="s">
        <v>182</v>
      </c>
      <c r="G5" s="1" t="s">
        <v>183</v>
      </c>
      <c r="H5" s="1" t="s">
        <v>84</v>
      </c>
      <c r="I5" s="3"/>
      <c r="J5" s="1" t="s">
        <v>124</v>
      </c>
      <c r="K5" s="1" t="s">
        <v>86</v>
      </c>
      <c r="L5" s="1" t="s">
        <v>184</v>
      </c>
      <c r="M5" s="1" t="s">
        <v>185</v>
      </c>
      <c r="N5" s="1">
        <v>8921961129</v>
      </c>
      <c r="O5" s="1" t="s">
        <v>89</v>
      </c>
      <c r="P5" s="1" t="s">
        <v>186</v>
      </c>
      <c r="Q5" s="1" t="s">
        <v>91</v>
      </c>
      <c r="R5" s="1" t="s">
        <v>187</v>
      </c>
      <c r="S5" s="1" t="s">
        <v>188</v>
      </c>
      <c r="T5" s="1" t="s">
        <v>189</v>
      </c>
      <c r="U5" s="1">
        <v>442537873240</v>
      </c>
      <c r="V5" s="1" t="s">
        <v>190</v>
      </c>
      <c r="W5" s="1">
        <v>9447017448</v>
      </c>
      <c r="X5" s="1" t="s">
        <v>132</v>
      </c>
      <c r="Y5" s="1" t="s">
        <v>191</v>
      </c>
      <c r="Z5" s="1">
        <v>9446046448</v>
      </c>
      <c r="AA5" s="1" t="s">
        <v>162</v>
      </c>
      <c r="AB5" s="1" t="s">
        <v>192</v>
      </c>
      <c r="AC5" s="1" t="s">
        <v>193</v>
      </c>
      <c r="AD5" s="1" t="s">
        <v>194</v>
      </c>
      <c r="AE5" s="1" t="s">
        <v>192</v>
      </c>
      <c r="AF5" s="1" t="s">
        <v>193</v>
      </c>
      <c r="AG5" s="1" t="s">
        <v>194</v>
      </c>
      <c r="AH5" s="1" t="s">
        <v>101</v>
      </c>
      <c r="AI5" s="1" t="s">
        <v>101</v>
      </c>
      <c r="AJ5" s="1" t="s">
        <v>195</v>
      </c>
      <c r="AK5" s="1" t="s">
        <v>196</v>
      </c>
      <c r="AL5" s="1" t="s">
        <v>168</v>
      </c>
      <c r="AM5" s="1" t="s">
        <v>108</v>
      </c>
      <c r="AN5" s="1">
        <v>96.2</v>
      </c>
      <c r="AO5" s="1" t="s">
        <v>84</v>
      </c>
      <c r="AP5" s="1" t="s">
        <v>197</v>
      </c>
      <c r="AQ5" s="1" t="s">
        <v>196</v>
      </c>
      <c r="AR5" s="1" t="s">
        <v>109</v>
      </c>
      <c r="AS5" s="1" t="s">
        <v>169</v>
      </c>
      <c r="AT5" s="1">
        <v>94.4</v>
      </c>
      <c r="AU5" s="1" t="s">
        <v>84</v>
      </c>
      <c r="AV5" s="1" t="s">
        <v>84</v>
      </c>
      <c r="AW5" s="1" t="s">
        <v>84</v>
      </c>
      <c r="AX5" s="1" t="s">
        <v>84</v>
      </c>
      <c r="AY5" s="1" t="s">
        <v>84</v>
      </c>
      <c r="AZ5" s="1" t="s">
        <v>84</v>
      </c>
      <c r="BA5" s="1" t="s">
        <v>84</v>
      </c>
      <c r="BB5" s="1" t="s">
        <v>198</v>
      </c>
      <c r="BC5" s="1" t="s">
        <v>199</v>
      </c>
      <c r="BD5" s="1" t="s">
        <v>112</v>
      </c>
      <c r="BE5" s="1" t="s">
        <v>113</v>
      </c>
      <c r="BF5" s="1" t="s">
        <v>173</v>
      </c>
      <c r="BG5" s="1" t="s">
        <v>174</v>
      </c>
      <c r="BH5" s="1">
        <v>77.3</v>
      </c>
      <c r="BI5" s="1">
        <v>7.73</v>
      </c>
      <c r="BJ5" s="1" t="s">
        <v>84</v>
      </c>
      <c r="BK5" s="1" t="s">
        <v>84</v>
      </c>
      <c r="BL5" s="1" t="s">
        <v>84</v>
      </c>
      <c r="BM5" s="1" t="s">
        <v>84</v>
      </c>
      <c r="BN5" s="1" t="s">
        <v>84</v>
      </c>
      <c r="BO5" s="1" t="s">
        <v>84</v>
      </c>
      <c r="BP5" s="1" t="s">
        <v>84</v>
      </c>
      <c r="BQ5" s="1" t="s">
        <v>84</v>
      </c>
      <c r="BR5" s="1" t="s">
        <v>200</v>
      </c>
      <c r="BS5" s="1" t="s">
        <v>84</v>
      </c>
      <c r="BT5" s="1"/>
      <c r="BU5" s="1" t="s">
        <v>201</v>
      </c>
      <c r="BV5" s="1">
        <v>1</v>
      </c>
      <c r="BW5" s="1" t="s">
        <v>84</v>
      </c>
      <c r="BX5" s="1" t="str">
        <f>HYPERLINK("https://nconnect.nicmar.ac.in/storage/profile/6a861b10b4834.png","Download")</f>
        <v>0</v>
      </c>
      <c r="BY5" s="1" t="s">
        <v>84</v>
      </c>
    </row>
    <row r="6" spans="1:77">
      <c r="A6" s="1" t="s">
        <v>77</v>
      </c>
      <c r="B6" s="1" t="s">
        <v>78</v>
      </c>
      <c r="C6" s="1" t="s">
        <v>202</v>
      </c>
      <c r="D6" s="1" t="s">
        <v>203</v>
      </c>
      <c r="E6" s="1" t="s">
        <v>204</v>
      </c>
      <c r="F6" s="1" t="s">
        <v>205</v>
      </c>
      <c r="G6" s="1" t="s">
        <v>206</v>
      </c>
      <c r="H6" s="1" t="s">
        <v>84</v>
      </c>
      <c r="I6" s="3"/>
      <c r="J6" s="1" t="s">
        <v>124</v>
      </c>
      <c r="K6" s="1" t="s">
        <v>86</v>
      </c>
      <c r="L6" s="1" t="s">
        <v>207</v>
      </c>
      <c r="M6" s="1" t="s">
        <v>208</v>
      </c>
      <c r="N6" s="1">
        <v>8055266630</v>
      </c>
      <c r="O6" s="1" t="s">
        <v>89</v>
      </c>
      <c r="P6" s="1" t="s">
        <v>209</v>
      </c>
      <c r="Q6" s="1" t="s">
        <v>91</v>
      </c>
      <c r="R6" s="1" t="s">
        <v>210</v>
      </c>
      <c r="S6" s="1" t="s">
        <v>211</v>
      </c>
      <c r="T6" s="1" t="s">
        <v>157</v>
      </c>
      <c r="U6" s="1">
        <v>730421538560</v>
      </c>
      <c r="V6" s="1" t="s">
        <v>212</v>
      </c>
      <c r="W6" s="1">
        <v>9673368148</v>
      </c>
      <c r="X6" s="1" t="s">
        <v>213</v>
      </c>
      <c r="Y6" s="1" t="s">
        <v>214</v>
      </c>
      <c r="Z6" s="1">
        <v>9673368189</v>
      </c>
      <c r="AA6" s="1" t="s">
        <v>97</v>
      </c>
      <c r="AB6" s="1" t="s">
        <v>215</v>
      </c>
      <c r="AC6" s="1" t="s">
        <v>216</v>
      </c>
      <c r="AD6" s="1" t="s">
        <v>137</v>
      </c>
      <c r="AE6" s="1" t="s">
        <v>215</v>
      </c>
      <c r="AF6" s="1" t="s">
        <v>216</v>
      </c>
      <c r="AG6" s="1" t="s">
        <v>137</v>
      </c>
      <c r="AH6" s="1" t="s">
        <v>101</v>
      </c>
      <c r="AI6" s="1" t="s">
        <v>101</v>
      </c>
      <c r="AJ6" s="1" t="s">
        <v>217</v>
      </c>
      <c r="AK6" s="1" t="s">
        <v>218</v>
      </c>
      <c r="AL6" s="1" t="s">
        <v>219</v>
      </c>
      <c r="AM6" s="1" t="s">
        <v>220</v>
      </c>
      <c r="AN6" s="1">
        <v>79.4</v>
      </c>
      <c r="AO6" s="1" t="s">
        <v>84</v>
      </c>
      <c r="AP6" s="1" t="s">
        <v>217</v>
      </c>
      <c r="AQ6" s="1" t="s">
        <v>218</v>
      </c>
      <c r="AR6" s="1" t="s">
        <v>221</v>
      </c>
      <c r="AS6" s="1" t="s">
        <v>222</v>
      </c>
      <c r="AT6" s="1">
        <v>71.23</v>
      </c>
      <c r="AU6" s="1" t="s">
        <v>84</v>
      </c>
      <c r="AV6" s="1" t="s">
        <v>84</v>
      </c>
      <c r="AW6" s="1" t="s">
        <v>84</v>
      </c>
      <c r="AX6" s="1" t="s">
        <v>84</v>
      </c>
      <c r="AY6" s="1" t="s">
        <v>84</v>
      </c>
      <c r="AZ6" s="1" t="s">
        <v>84</v>
      </c>
      <c r="BA6" s="1" t="s">
        <v>84</v>
      </c>
      <c r="BB6" s="1" t="s">
        <v>223</v>
      </c>
      <c r="BC6" s="1" t="s">
        <v>224</v>
      </c>
      <c r="BD6" s="1" t="s">
        <v>112</v>
      </c>
      <c r="BE6" s="1" t="s">
        <v>113</v>
      </c>
      <c r="BF6" s="1" t="s">
        <v>225</v>
      </c>
      <c r="BG6" s="1" t="s">
        <v>226</v>
      </c>
      <c r="BH6" s="1">
        <v>83.7</v>
      </c>
      <c r="BI6" s="1">
        <v>8.37</v>
      </c>
      <c r="BJ6" s="1" t="s">
        <v>84</v>
      </c>
      <c r="BK6" s="1" t="s">
        <v>84</v>
      </c>
      <c r="BL6" s="1" t="s">
        <v>84</v>
      </c>
      <c r="BM6" s="1" t="s">
        <v>84</v>
      </c>
      <c r="BN6" s="1" t="s">
        <v>84</v>
      </c>
      <c r="BO6" s="1" t="s">
        <v>84</v>
      </c>
      <c r="BP6" s="1" t="s">
        <v>84</v>
      </c>
      <c r="BQ6" s="1" t="s">
        <v>84</v>
      </c>
      <c r="BR6" s="1" t="s">
        <v>227</v>
      </c>
      <c r="BS6" s="1" t="s">
        <v>228</v>
      </c>
      <c r="BT6" s="1">
        <v>26</v>
      </c>
      <c r="BU6" s="1" t="s">
        <v>84</v>
      </c>
      <c r="BV6" s="1"/>
      <c r="BW6" s="1" t="s">
        <v>229</v>
      </c>
      <c r="BX6" s="1" t="str">
        <f>HYPERLINK("https://nconnect.nicmar.ac.in/storage/profile/6a88177318b69.png","Download")</f>
        <v>0</v>
      </c>
      <c r="BY6" s="1" t="s">
        <v>84</v>
      </c>
    </row>
    <row r="7" spans="1:77">
      <c r="A7" s="1" t="s">
        <v>77</v>
      </c>
      <c r="B7" s="1" t="s">
        <v>78</v>
      </c>
      <c r="C7" s="1" t="s">
        <v>230</v>
      </c>
      <c r="D7" s="1" t="s">
        <v>231</v>
      </c>
      <c r="E7" s="1" t="s">
        <v>232</v>
      </c>
      <c r="F7" s="1" t="s">
        <v>233</v>
      </c>
      <c r="G7" s="1" t="s">
        <v>234</v>
      </c>
      <c r="H7" s="1" t="s">
        <v>84</v>
      </c>
      <c r="I7" s="3"/>
      <c r="J7" s="1" t="s">
        <v>124</v>
      </c>
      <c r="K7" s="1" t="s">
        <v>86</v>
      </c>
      <c r="L7" s="1" t="s">
        <v>235</v>
      </c>
      <c r="M7" s="1" t="s">
        <v>236</v>
      </c>
      <c r="N7" s="1">
        <v>8830862352</v>
      </c>
      <c r="O7" s="1" t="s">
        <v>89</v>
      </c>
      <c r="P7" s="1" t="s">
        <v>237</v>
      </c>
      <c r="Q7" s="1" t="s">
        <v>91</v>
      </c>
      <c r="R7" s="1" t="s">
        <v>238</v>
      </c>
      <c r="S7" s="1" t="s">
        <v>239</v>
      </c>
      <c r="T7" s="1" t="s">
        <v>130</v>
      </c>
      <c r="U7" s="1">
        <v>437589028453</v>
      </c>
      <c r="V7" s="1" t="s">
        <v>240</v>
      </c>
      <c r="W7" s="1">
        <v>9657480815</v>
      </c>
      <c r="X7" s="1" t="s">
        <v>241</v>
      </c>
      <c r="Y7" s="1" t="s">
        <v>242</v>
      </c>
      <c r="Z7" s="1">
        <v>7823067257</v>
      </c>
      <c r="AA7" s="1" t="s">
        <v>243</v>
      </c>
      <c r="AB7" s="1" t="s">
        <v>244</v>
      </c>
      <c r="AC7" s="1" t="s">
        <v>245</v>
      </c>
      <c r="AD7" s="1" t="s">
        <v>246</v>
      </c>
      <c r="AE7" s="1" t="s">
        <v>244</v>
      </c>
      <c r="AF7" s="1" t="s">
        <v>245</v>
      </c>
      <c r="AG7" s="1" t="s">
        <v>246</v>
      </c>
      <c r="AH7" s="1" t="s">
        <v>101</v>
      </c>
      <c r="AI7" s="1" t="s">
        <v>101</v>
      </c>
      <c r="AJ7" s="1" t="s">
        <v>247</v>
      </c>
      <c r="AK7" s="1" t="s">
        <v>248</v>
      </c>
      <c r="AL7" s="1" t="s">
        <v>249</v>
      </c>
      <c r="AM7" s="1" t="s">
        <v>104</v>
      </c>
      <c r="AN7" s="1">
        <v>77.33</v>
      </c>
      <c r="AO7" s="1" t="s">
        <v>84</v>
      </c>
      <c r="AP7" s="1" t="s">
        <v>250</v>
      </c>
      <c r="AQ7" s="1" t="s">
        <v>251</v>
      </c>
      <c r="AR7" s="1" t="s">
        <v>168</v>
      </c>
      <c r="AS7" s="1" t="s">
        <v>252</v>
      </c>
      <c r="AT7" s="1">
        <v>66.83</v>
      </c>
      <c r="AU7" s="1" t="s">
        <v>84</v>
      </c>
      <c r="AV7" s="1" t="s">
        <v>84</v>
      </c>
      <c r="AW7" s="1" t="s">
        <v>84</v>
      </c>
      <c r="AX7" s="1" t="s">
        <v>84</v>
      </c>
      <c r="AY7" s="1" t="s">
        <v>84</v>
      </c>
      <c r="AZ7" s="1" t="s">
        <v>84</v>
      </c>
      <c r="BA7" s="1" t="s">
        <v>84</v>
      </c>
      <c r="BB7" s="1" t="s">
        <v>253</v>
      </c>
      <c r="BC7" s="1" t="s">
        <v>254</v>
      </c>
      <c r="BD7" s="1" t="s">
        <v>172</v>
      </c>
      <c r="BE7" s="1" t="s">
        <v>113</v>
      </c>
      <c r="BF7" s="1" t="s">
        <v>255</v>
      </c>
      <c r="BG7" s="1" t="s">
        <v>115</v>
      </c>
      <c r="BH7" s="1">
        <v>77.7</v>
      </c>
      <c r="BI7" s="1">
        <v>8.52</v>
      </c>
      <c r="BJ7" s="1" t="s">
        <v>84</v>
      </c>
      <c r="BK7" s="1" t="s">
        <v>84</v>
      </c>
      <c r="BL7" s="1" t="s">
        <v>84</v>
      </c>
      <c r="BM7" s="1" t="s">
        <v>84</v>
      </c>
      <c r="BN7" s="1" t="s">
        <v>84</v>
      </c>
      <c r="BO7" s="1" t="s">
        <v>84</v>
      </c>
      <c r="BP7" s="1" t="s">
        <v>84</v>
      </c>
      <c r="BQ7" s="1" t="s">
        <v>84</v>
      </c>
      <c r="BR7" s="1" t="s">
        <v>256</v>
      </c>
      <c r="BS7" s="1" t="s">
        <v>84</v>
      </c>
      <c r="BT7" s="1"/>
      <c r="BU7" s="1" t="s">
        <v>257</v>
      </c>
      <c r="BV7" s="1">
        <v>7</v>
      </c>
      <c r="BW7" s="1" t="s">
        <v>84</v>
      </c>
      <c r="BX7" s="1" t="str">
        <f>HYPERLINK("https://nconnect.nicmar.ac.in/storage/profile/6a81dc966aaa6.png","Download")</f>
        <v>0</v>
      </c>
      <c r="BY7" s="1" t="s">
        <v>84</v>
      </c>
    </row>
    <row r="8" spans="1:77">
      <c r="A8" s="1" t="s">
        <v>77</v>
      </c>
      <c r="B8" s="1" t="s">
        <v>78</v>
      </c>
      <c r="C8" s="1" t="s">
        <v>258</v>
      </c>
      <c r="D8" s="1" t="s">
        <v>259</v>
      </c>
      <c r="E8" s="1" t="s">
        <v>260</v>
      </c>
      <c r="F8" s="1" t="s">
        <v>261</v>
      </c>
      <c r="G8" s="1" t="s">
        <v>262</v>
      </c>
      <c r="H8" s="1" t="s">
        <v>84</v>
      </c>
      <c r="I8" s="3"/>
      <c r="J8" s="1" t="s">
        <v>85</v>
      </c>
      <c r="K8" s="1" t="s">
        <v>86</v>
      </c>
      <c r="L8" s="1" t="s">
        <v>263</v>
      </c>
      <c r="M8" s="1" t="s">
        <v>264</v>
      </c>
      <c r="N8" s="1">
        <v>9552957200</v>
      </c>
      <c r="O8" s="1" t="s">
        <v>89</v>
      </c>
      <c r="P8" s="1" t="s">
        <v>265</v>
      </c>
      <c r="Q8" s="1" t="s">
        <v>91</v>
      </c>
      <c r="R8" s="1" t="s">
        <v>266</v>
      </c>
      <c r="S8" s="1" t="s">
        <v>267</v>
      </c>
      <c r="T8" s="1" t="s">
        <v>94</v>
      </c>
      <c r="U8" s="1" t="s">
        <v>268</v>
      </c>
      <c r="V8" s="1" t="s">
        <v>260</v>
      </c>
      <c r="W8" s="1">
        <v>9423621451</v>
      </c>
      <c r="X8" s="1" t="s">
        <v>269</v>
      </c>
      <c r="Y8" s="1" t="s">
        <v>270</v>
      </c>
      <c r="Z8" s="1">
        <v>9423667089</v>
      </c>
      <c r="AA8" s="1" t="s">
        <v>271</v>
      </c>
      <c r="AB8" s="1" t="s">
        <v>272</v>
      </c>
      <c r="AC8" s="1" t="s">
        <v>273</v>
      </c>
      <c r="AD8" s="1" t="s">
        <v>137</v>
      </c>
      <c r="AE8" s="1" t="s">
        <v>272</v>
      </c>
      <c r="AF8" s="1" t="s">
        <v>273</v>
      </c>
      <c r="AG8" s="1" t="s">
        <v>137</v>
      </c>
      <c r="AH8" s="1" t="s">
        <v>101</v>
      </c>
      <c r="AI8" s="1" t="s">
        <v>101</v>
      </c>
      <c r="AJ8" s="1" t="s">
        <v>274</v>
      </c>
      <c r="AK8" s="1" t="s">
        <v>275</v>
      </c>
      <c r="AL8" s="1" t="s">
        <v>168</v>
      </c>
      <c r="AM8" s="1" t="s">
        <v>252</v>
      </c>
      <c r="AN8" s="1">
        <v>78.4</v>
      </c>
      <c r="AO8" s="1" t="s">
        <v>84</v>
      </c>
      <c r="AP8" s="1" t="s">
        <v>84</v>
      </c>
      <c r="AQ8" s="1" t="s">
        <v>84</v>
      </c>
      <c r="AR8" s="1" t="s">
        <v>84</v>
      </c>
      <c r="AS8" s="1" t="s">
        <v>84</v>
      </c>
      <c r="AT8" s="1" t="s">
        <v>84</v>
      </c>
      <c r="AU8" s="1" t="s">
        <v>84</v>
      </c>
      <c r="AV8" s="1" t="s">
        <v>276</v>
      </c>
      <c r="AW8" s="1" t="s">
        <v>277</v>
      </c>
      <c r="AX8" s="1" t="s">
        <v>278</v>
      </c>
      <c r="AY8" s="1" t="s">
        <v>279</v>
      </c>
      <c r="AZ8" s="1">
        <v>77.58</v>
      </c>
      <c r="BA8" s="1" t="s">
        <v>84</v>
      </c>
      <c r="BB8" s="1" t="s">
        <v>280</v>
      </c>
      <c r="BC8" s="1" t="s">
        <v>281</v>
      </c>
      <c r="BD8" s="1" t="s">
        <v>112</v>
      </c>
      <c r="BE8" s="1" t="s">
        <v>113</v>
      </c>
      <c r="BF8" s="1" t="s">
        <v>226</v>
      </c>
      <c r="BG8" s="1" t="s">
        <v>145</v>
      </c>
      <c r="BH8" s="1">
        <v>71.6</v>
      </c>
      <c r="BI8" s="1">
        <v>7.91</v>
      </c>
      <c r="BJ8" s="1" t="s">
        <v>84</v>
      </c>
      <c r="BK8" s="1" t="s">
        <v>84</v>
      </c>
      <c r="BL8" s="1" t="s">
        <v>84</v>
      </c>
      <c r="BM8" s="1" t="s">
        <v>84</v>
      </c>
      <c r="BN8" s="1" t="s">
        <v>84</v>
      </c>
      <c r="BO8" s="1" t="s">
        <v>84</v>
      </c>
      <c r="BP8" s="1" t="s">
        <v>84</v>
      </c>
      <c r="BQ8" s="1" t="s">
        <v>84</v>
      </c>
      <c r="BR8" s="1" t="s">
        <v>282</v>
      </c>
      <c r="BS8" s="1" t="s">
        <v>84</v>
      </c>
      <c r="BT8" s="1"/>
      <c r="BU8" s="1" t="s">
        <v>283</v>
      </c>
      <c r="BV8" s="1">
        <v>31</v>
      </c>
      <c r="BW8" s="1" t="s">
        <v>284</v>
      </c>
      <c r="BX8" s="1" t="str">
        <f>HYPERLINK("https://nconnect.nicmar.ac.in/storage/profile/6a803d3e60cc0.png","Download")</f>
        <v>0</v>
      </c>
      <c r="BY8" s="1" t="s">
        <v>84</v>
      </c>
    </row>
    <row r="9" spans="1:77">
      <c r="A9" s="1" t="s">
        <v>77</v>
      </c>
      <c r="B9" s="1" t="s">
        <v>78</v>
      </c>
      <c r="C9" s="1" t="s">
        <v>285</v>
      </c>
      <c r="D9" s="1" t="s">
        <v>286</v>
      </c>
      <c r="E9" s="1" t="s">
        <v>287</v>
      </c>
      <c r="F9" s="1" t="s">
        <v>288</v>
      </c>
      <c r="G9" s="1" t="s">
        <v>289</v>
      </c>
      <c r="H9" s="1" t="s">
        <v>84</v>
      </c>
      <c r="I9" s="3"/>
      <c r="J9" s="1" t="s">
        <v>290</v>
      </c>
      <c r="K9" s="1" t="s">
        <v>86</v>
      </c>
      <c r="L9" s="1" t="s">
        <v>291</v>
      </c>
      <c r="M9" s="1" t="s">
        <v>292</v>
      </c>
      <c r="N9" s="1">
        <v>9511910812</v>
      </c>
      <c r="O9" s="1" t="s">
        <v>89</v>
      </c>
      <c r="P9" s="1" t="s">
        <v>293</v>
      </c>
      <c r="Q9" s="1" t="s">
        <v>91</v>
      </c>
      <c r="R9" s="1" t="s">
        <v>294</v>
      </c>
      <c r="S9" s="1" t="s">
        <v>295</v>
      </c>
      <c r="T9" s="1" t="s">
        <v>130</v>
      </c>
      <c r="U9" s="1">
        <v>324363801126</v>
      </c>
      <c r="V9" s="1" t="s">
        <v>296</v>
      </c>
      <c r="W9" s="1">
        <v>9595556555</v>
      </c>
      <c r="X9" s="1" t="s">
        <v>297</v>
      </c>
      <c r="Y9" s="1" t="s">
        <v>298</v>
      </c>
      <c r="Z9" s="1">
        <v>8669187059</v>
      </c>
      <c r="AA9" s="1" t="s">
        <v>299</v>
      </c>
      <c r="AB9" s="1" t="s">
        <v>300</v>
      </c>
      <c r="AC9" s="1" t="s">
        <v>301</v>
      </c>
      <c r="AD9" s="1" t="s">
        <v>137</v>
      </c>
      <c r="AE9" s="1" t="s">
        <v>300</v>
      </c>
      <c r="AF9" s="1" t="s">
        <v>301</v>
      </c>
      <c r="AG9" s="1" t="s">
        <v>137</v>
      </c>
      <c r="AH9" s="1" t="s">
        <v>101</v>
      </c>
      <c r="AI9" s="1" t="s">
        <v>101</v>
      </c>
      <c r="AJ9" s="1" t="s">
        <v>302</v>
      </c>
      <c r="AK9" s="1" t="s">
        <v>303</v>
      </c>
      <c r="AL9" s="1" t="s">
        <v>304</v>
      </c>
      <c r="AM9" s="1" t="s">
        <v>219</v>
      </c>
      <c r="AN9" s="1">
        <v>83.8</v>
      </c>
      <c r="AO9" s="1" t="s">
        <v>84</v>
      </c>
      <c r="AP9" s="1" t="s">
        <v>305</v>
      </c>
      <c r="AQ9" s="1" t="s">
        <v>303</v>
      </c>
      <c r="AR9" s="1" t="s">
        <v>219</v>
      </c>
      <c r="AS9" s="1" t="s">
        <v>221</v>
      </c>
      <c r="AT9" s="1">
        <v>85.08</v>
      </c>
      <c r="AU9" s="1" t="s">
        <v>84</v>
      </c>
      <c r="AV9" s="1" t="s">
        <v>84</v>
      </c>
      <c r="AW9" s="1" t="s">
        <v>84</v>
      </c>
      <c r="AX9" s="1" t="s">
        <v>84</v>
      </c>
      <c r="AY9" s="1" t="s">
        <v>84</v>
      </c>
      <c r="AZ9" s="1" t="s">
        <v>84</v>
      </c>
      <c r="BA9" s="1" t="s">
        <v>84</v>
      </c>
      <c r="BB9" s="1" t="s">
        <v>306</v>
      </c>
      <c r="BC9" s="1" t="s">
        <v>303</v>
      </c>
      <c r="BD9" s="1" t="s">
        <v>112</v>
      </c>
      <c r="BE9" s="1" t="s">
        <v>113</v>
      </c>
      <c r="BF9" s="1" t="s">
        <v>221</v>
      </c>
      <c r="BG9" s="1" t="s">
        <v>173</v>
      </c>
      <c r="BH9" s="1">
        <v>82.56</v>
      </c>
      <c r="BI9" s="1">
        <v>8.76</v>
      </c>
      <c r="BJ9" s="1" t="s">
        <v>84</v>
      </c>
      <c r="BK9" s="1" t="s">
        <v>84</v>
      </c>
      <c r="BL9" s="1" t="s">
        <v>84</v>
      </c>
      <c r="BM9" s="1" t="s">
        <v>84</v>
      </c>
      <c r="BN9" s="1" t="s">
        <v>84</v>
      </c>
      <c r="BO9" s="1" t="s">
        <v>84</v>
      </c>
      <c r="BP9" s="1" t="s">
        <v>84</v>
      </c>
      <c r="BQ9" s="1" t="s">
        <v>84</v>
      </c>
      <c r="BR9" s="1" t="s">
        <v>307</v>
      </c>
      <c r="BS9" s="1" t="s">
        <v>84</v>
      </c>
      <c r="BT9" s="1"/>
      <c r="BU9" s="1" t="s">
        <v>84</v>
      </c>
      <c r="BV9" s="1"/>
      <c r="BW9" s="1" t="s">
        <v>84</v>
      </c>
      <c r="BX9" s="1" t="str">
        <f>HYPERLINK("https://nconnect.nicmar.ac.in/storage/profile/6a85f5020c269.png","Download")</f>
        <v>0</v>
      </c>
      <c r="BY9" s="1" t="s">
        <v>84</v>
      </c>
    </row>
    <row r="10" spans="1:77">
      <c r="A10" s="1" t="s">
        <v>77</v>
      </c>
      <c r="B10" s="1" t="s">
        <v>78</v>
      </c>
      <c r="C10" s="1" t="s">
        <v>308</v>
      </c>
      <c r="D10" s="1" t="s">
        <v>309</v>
      </c>
      <c r="E10" s="1" t="s">
        <v>310</v>
      </c>
      <c r="F10" s="1" t="s">
        <v>311</v>
      </c>
      <c r="G10" s="1" t="s">
        <v>312</v>
      </c>
      <c r="H10" s="1" t="s">
        <v>84</v>
      </c>
      <c r="I10" s="3"/>
      <c r="J10" s="1" t="s">
        <v>85</v>
      </c>
      <c r="K10" s="1" t="s">
        <v>86</v>
      </c>
      <c r="L10" s="1" t="s">
        <v>313</v>
      </c>
      <c r="M10" s="1" t="s">
        <v>314</v>
      </c>
      <c r="N10" s="1">
        <v>7038498843</v>
      </c>
      <c r="O10" s="1" t="s">
        <v>315</v>
      </c>
      <c r="P10" s="1" t="s">
        <v>316</v>
      </c>
      <c r="Q10" s="1" t="s">
        <v>317</v>
      </c>
      <c r="R10" s="1" t="s">
        <v>318</v>
      </c>
      <c r="S10" s="1" t="s">
        <v>319</v>
      </c>
      <c r="T10" s="1" t="s">
        <v>130</v>
      </c>
      <c r="U10" s="1">
        <v>973526796458</v>
      </c>
      <c r="V10" s="1" t="s">
        <v>320</v>
      </c>
      <c r="W10" s="1">
        <v>9623564125</v>
      </c>
      <c r="X10" s="1" t="s">
        <v>321</v>
      </c>
      <c r="Y10" s="1" t="s">
        <v>322</v>
      </c>
      <c r="Z10" s="1">
        <v>9284843943</v>
      </c>
      <c r="AA10" s="1" t="s">
        <v>243</v>
      </c>
      <c r="AB10" s="1" t="s">
        <v>323</v>
      </c>
      <c r="AC10" s="1" t="s">
        <v>324</v>
      </c>
      <c r="AD10" s="1" t="s">
        <v>137</v>
      </c>
      <c r="AE10" s="1" t="s">
        <v>323</v>
      </c>
      <c r="AF10" s="1" t="s">
        <v>324</v>
      </c>
      <c r="AG10" s="1" t="s">
        <v>137</v>
      </c>
      <c r="AH10" s="1" t="s">
        <v>101</v>
      </c>
      <c r="AI10" s="1" t="s">
        <v>101</v>
      </c>
      <c r="AJ10" s="1" t="s">
        <v>325</v>
      </c>
      <c r="AK10" s="1" t="s">
        <v>326</v>
      </c>
      <c r="AL10" s="1" t="s">
        <v>327</v>
      </c>
      <c r="AM10" s="1" t="s">
        <v>328</v>
      </c>
      <c r="AN10" s="1">
        <v>73.27</v>
      </c>
      <c r="AO10" s="1" t="s">
        <v>84</v>
      </c>
      <c r="AP10" s="1" t="s">
        <v>329</v>
      </c>
      <c r="AQ10" s="1" t="s">
        <v>326</v>
      </c>
      <c r="AR10" s="1" t="s">
        <v>330</v>
      </c>
      <c r="AS10" s="1" t="s">
        <v>331</v>
      </c>
      <c r="AT10" s="1">
        <v>60</v>
      </c>
      <c r="AU10" s="1" t="s">
        <v>84</v>
      </c>
      <c r="AV10" s="1" t="s">
        <v>84</v>
      </c>
      <c r="AW10" s="1" t="s">
        <v>84</v>
      </c>
      <c r="AX10" s="1" t="s">
        <v>84</v>
      </c>
      <c r="AY10" s="1" t="s">
        <v>84</v>
      </c>
      <c r="AZ10" s="1" t="s">
        <v>84</v>
      </c>
      <c r="BA10" s="1" t="s">
        <v>84</v>
      </c>
      <c r="BB10" s="1" t="s">
        <v>332</v>
      </c>
      <c r="BC10" s="1" t="s">
        <v>333</v>
      </c>
      <c r="BD10" s="1" t="s">
        <v>172</v>
      </c>
      <c r="BE10" s="1" t="s">
        <v>113</v>
      </c>
      <c r="BF10" s="1" t="s">
        <v>334</v>
      </c>
      <c r="BG10" s="1" t="s">
        <v>168</v>
      </c>
      <c r="BH10" s="1">
        <v>67.7</v>
      </c>
      <c r="BI10" s="1">
        <v>7.92</v>
      </c>
      <c r="BJ10" s="1" t="s">
        <v>84</v>
      </c>
      <c r="BK10" s="1" t="s">
        <v>84</v>
      </c>
      <c r="BL10" s="1" t="s">
        <v>84</v>
      </c>
      <c r="BM10" s="1" t="s">
        <v>84</v>
      </c>
      <c r="BN10" s="1" t="s">
        <v>84</v>
      </c>
      <c r="BO10" s="1" t="s">
        <v>84</v>
      </c>
      <c r="BP10" s="1" t="s">
        <v>84</v>
      </c>
      <c r="BQ10" s="1" t="s">
        <v>84</v>
      </c>
      <c r="BR10" s="1" t="s">
        <v>335</v>
      </c>
      <c r="BS10" s="1" t="s">
        <v>336</v>
      </c>
      <c r="BT10" s="1">
        <v>11</v>
      </c>
      <c r="BU10" s="1" t="s">
        <v>84</v>
      </c>
      <c r="BV10" s="1"/>
      <c r="BW10" s="1" t="s">
        <v>337</v>
      </c>
      <c r="BX10" s="1" t="str">
        <f>HYPERLINK("https://nconnect.nicmar.ac.in/storage/profile/6a85a31d3e8ab.png","Download")</f>
        <v>0</v>
      </c>
      <c r="BY10" s="1" t="s">
        <v>84</v>
      </c>
    </row>
    <row r="11" spans="1:77">
      <c r="A11" s="1" t="s">
        <v>77</v>
      </c>
      <c r="B11" s="1" t="s">
        <v>78</v>
      </c>
      <c r="C11" s="1" t="s">
        <v>338</v>
      </c>
      <c r="D11" s="1" t="s">
        <v>339</v>
      </c>
      <c r="E11" s="1" t="s">
        <v>340</v>
      </c>
      <c r="F11" s="1" t="s">
        <v>341</v>
      </c>
      <c r="G11" s="1" t="s">
        <v>342</v>
      </c>
      <c r="H11" s="1" t="s">
        <v>84</v>
      </c>
      <c r="I11" s="3"/>
      <c r="J11" s="1" t="s">
        <v>124</v>
      </c>
      <c r="K11" s="1" t="s">
        <v>86</v>
      </c>
      <c r="L11" s="1" t="s">
        <v>343</v>
      </c>
      <c r="M11" s="1" t="s">
        <v>344</v>
      </c>
      <c r="N11" s="1">
        <v>8329305433</v>
      </c>
      <c r="O11" s="1" t="s">
        <v>89</v>
      </c>
      <c r="P11" s="1" t="s">
        <v>345</v>
      </c>
      <c r="Q11" s="1" t="s">
        <v>91</v>
      </c>
      <c r="R11" s="1" t="s">
        <v>346</v>
      </c>
      <c r="S11" s="1" t="s">
        <v>347</v>
      </c>
      <c r="T11" s="1" t="s">
        <v>348</v>
      </c>
      <c r="U11" s="1">
        <v>492620853922</v>
      </c>
      <c r="V11" s="1" t="s">
        <v>349</v>
      </c>
      <c r="W11" s="1">
        <v>9404340912</v>
      </c>
      <c r="X11" s="1" t="s">
        <v>350</v>
      </c>
      <c r="Y11" s="1" t="s">
        <v>351</v>
      </c>
      <c r="Z11" s="1">
        <v>7385602710</v>
      </c>
      <c r="AA11" s="1" t="s">
        <v>352</v>
      </c>
      <c r="AB11" s="1" t="s">
        <v>353</v>
      </c>
      <c r="AC11" s="1" t="s">
        <v>354</v>
      </c>
      <c r="AD11" s="1" t="s">
        <v>137</v>
      </c>
      <c r="AE11" s="1" t="s">
        <v>355</v>
      </c>
      <c r="AF11" s="1" t="s">
        <v>324</v>
      </c>
      <c r="AG11" s="1" t="s">
        <v>137</v>
      </c>
      <c r="AH11" s="1" t="s">
        <v>101</v>
      </c>
      <c r="AI11" s="1" t="s">
        <v>101</v>
      </c>
      <c r="AJ11" s="1" t="s">
        <v>356</v>
      </c>
      <c r="AK11" s="1" t="s">
        <v>357</v>
      </c>
      <c r="AL11" s="1" t="s">
        <v>221</v>
      </c>
      <c r="AM11" s="1" t="s">
        <v>105</v>
      </c>
      <c r="AN11" s="1">
        <v>82.8</v>
      </c>
      <c r="AO11" s="1" t="s">
        <v>84</v>
      </c>
      <c r="AP11" s="1" t="s">
        <v>84</v>
      </c>
      <c r="AQ11" s="1" t="s">
        <v>84</v>
      </c>
      <c r="AR11" s="1" t="s">
        <v>84</v>
      </c>
      <c r="AS11" s="1" t="s">
        <v>84</v>
      </c>
      <c r="AT11" s="1" t="s">
        <v>84</v>
      </c>
      <c r="AU11" s="1" t="s">
        <v>84</v>
      </c>
      <c r="AV11" s="1" t="s">
        <v>358</v>
      </c>
      <c r="AW11" s="1" t="s">
        <v>359</v>
      </c>
      <c r="AX11" s="1" t="s">
        <v>168</v>
      </c>
      <c r="AY11" s="1" t="s">
        <v>142</v>
      </c>
      <c r="AZ11" s="1">
        <v>87.89</v>
      </c>
      <c r="BA11" s="1" t="s">
        <v>84</v>
      </c>
      <c r="BB11" s="1" t="s">
        <v>360</v>
      </c>
      <c r="BC11" s="1" t="s">
        <v>361</v>
      </c>
      <c r="BD11" s="1" t="s">
        <v>112</v>
      </c>
      <c r="BE11" s="1" t="s">
        <v>113</v>
      </c>
      <c r="BF11" s="1" t="s">
        <v>144</v>
      </c>
      <c r="BG11" s="1" t="s">
        <v>115</v>
      </c>
      <c r="BH11" s="1">
        <v>80.08</v>
      </c>
      <c r="BI11" s="1">
        <v>8.43</v>
      </c>
      <c r="BJ11" s="1" t="s">
        <v>84</v>
      </c>
      <c r="BK11" s="1" t="s">
        <v>84</v>
      </c>
      <c r="BL11" s="1" t="s">
        <v>84</v>
      </c>
      <c r="BM11" s="1" t="s">
        <v>84</v>
      </c>
      <c r="BN11" s="1" t="s">
        <v>84</v>
      </c>
      <c r="BO11" s="1" t="s">
        <v>84</v>
      </c>
      <c r="BP11" s="1" t="s">
        <v>84</v>
      </c>
      <c r="BQ11" s="1" t="s">
        <v>84</v>
      </c>
      <c r="BR11" s="1" t="s">
        <v>362</v>
      </c>
      <c r="BS11" s="1" t="s">
        <v>363</v>
      </c>
      <c r="BT11" s="1">
        <v>15</v>
      </c>
      <c r="BU11" s="1" t="s">
        <v>364</v>
      </c>
      <c r="BV11" s="1">
        <v>6</v>
      </c>
      <c r="BW11" s="1" t="s">
        <v>365</v>
      </c>
      <c r="BX11" s="1" t="str">
        <f>HYPERLINK("https://nconnect.nicmar.ac.in/storage/profile/6a85de51a02d4.png","Download")</f>
        <v>0</v>
      </c>
      <c r="BY11" s="1" t="s">
        <v>84</v>
      </c>
    </row>
    <row r="12" spans="1:77">
      <c r="A12" s="1" t="s">
        <v>178</v>
      </c>
      <c r="B12" s="1" t="s">
        <v>78</v>
      </c>
      <c r="C12" s="1" t="s">
        <v>366</v>
      </c>
      <c r="D12" s="1" t="s">
        <v>367</v>
      </c>
      <c r="E12" s="1" t="s">
        <v>84</v>
      </c>
      <c r="F12" s="1" t="s">
        <v>368</v>
      </c>
      <c r="G12" s="1" t="s">
        <v>369</v>
      </c>
      <c r="H12" s="1" t="s">
        <v>84</v>
      </c>
      <c r="I12" s="3"/>
      <c r="J12" s="1" t="s">
        <v>370</v>
      </c>
      <c r="K12" s="1" t="s">
        <v>86</v>
      </c>
      <c r="L12" s="1" t="s">
        <v>371</v>
      </c>
      <c r="M12" s="1" t="s">
        <v>372</v>
      </c>
      <c r="N12" s="1">
        <v>9313458054</v>
      </c>
      <c r="O12" s="1" t="s">
        <v>89</v>
      </c>
      <c r="P12" s="1" t="s">
        <v>373</v>
      </c>
      <c r="Q12" s="1" t="s">
        <v>91</v>
      </c>
      <c r="R12" s="1" t="s">
        <v>374</v>
      </c>
      <c r="S12" s="1" t="s">
        <v>375</v>
      </c>
      <c r="T12" s="1" t="s">
        <v>157</v>
      </c>
      <c r="U12" s="1">
        <v>887499323657</v>
      </c>
      <c r="V12" s="1" t="s">
        <v>376</v>
      </c>
      <c r="W12" s="1">
        <v>9428518747</v>
      </c>
      <c r="X12" s="1" t="s">
        <v>377</v>
      </c>
      <c r="Y12" s="1" t="s">
        <v>378</v>
      </c>
      <c r="Z12" s="1">
        <v>9909972993</v>
      </c>
      <c r="AA12" s="1" t="s">
        <v>379</v>
      </c>
      <c r="AB12" s="1" t="s">
        <v>380</v>
      </c>
      <c r="AC12" s="1" t="s">
        <v>381</v>
      </c>
      <c r="AD12" s="1" t="s">
        <v>382</v>
      </c>
      <c r="AE12" s="1" t="s">
        <v>383</v>
      </c>
      <c r="AF12" s="1" t="s">
        <v>384</v>
      </c>
      <c r="AG12" s="1" t="s">
        <v>137</v>
      </c>
      <c r="AH12" s="1" t="s">
        <v>101</v>
      </c>
      <c r="AI12" s="1" t="s">
        <v>101</v>
      </c>
      <c r="AJ12" s="1" t="s">
        <v>385</v>
      </c>
      <c r="AK12" s="1" t="s">
        <v>386</v>
      </c>
      <c r="AL12" s="1" t="s">
        <v>168</v>
      </c>
      <c r="AM12" s="1" t="s">
        <v>278</v>
      </c>
      <c r="AN12" s="1">
        <v>79.83</v>
      </c>
      <c r="AO12" s="1" t="s">
        <v>84</v>
      </c>
      <c r="AP12" s="1" t="s">
        <v>387</v>
      </c>
      <c r="AQ12" s="1" t="s">
        <v>196</v>
      </c>
      <c r="AR12" s="1" t="s">
        <v>388</v>
      </c>
      <c r="AS12" s="1" t="s">
        <v>142</v>
      </c>
      <c r="AT12" s="1">
        <v>69.2</v>
      </c>
      <c r="AU12" s="1" t="s">
        <v>84</v>
      </c>
      <c r="AV12" s="1" t="s">
        <v>84</v>
      </c>
      <c r="AW12" s="1" t="s">
        <v>84</v>
      </c>
      <c r="AX12" s="1" t="s">
        <v>84</v>
      </c>
      <c r="AY12" s="1" t="s">
        <v>84</v>
      </c>
      <c r="AZ12" s="1" t="s">
        <v>84</v>
      </c>
      <c r="BA12" s="1" t="s">
        <v>84</v>
      </c>
      <c r="BB12" s="1" t="s">
        <v>389</v>
      </c>
      <c r="BC12" s="1" t="s">
        <v>390</v>
      </c>
      <c r="BD12" s="1" t="s">
        <v>112</v>
      </c>
      <c r="BE12" s="1" t="s">
        <v>391</v>
      </c>
      <c r="BF12" s="1" t="s">
        <v>392</v>
      </c>
      <c r="BG12" s="1" t="s">
        <v>393</v>
      </c>
      <c r="BH12" s="1">
        <v>65.3</v>
      </c>
      <c r="BI12" s="1">
        <v>6.53</v>
      </c>
      <c r="BJ12" s="1" t="s">
        <v>84</v>
      </c>
      <c r="BK12" s="1" t="s">
        <v>84</v>
      </c>
      <c r="BL12" s="1" t="s">
        <v>84</v>
      </c>
      <c r="BM12" s="1" t="s">
        <v>84</v>
      </c>
      <c r="BN12" s="1" t="s">
        <v>84</v>
      </c>
      <c r="BO12" s="1" t="s">
        <v>84</v>
      </c>
      <c r="BP12" s="1" t="s">
        <v>84</v>
      </c>
      <c r="BQ12" s="1" t="s">
        <v>84</v>
      </c>
      <c r="BR12" s="1" t="s">
        <v>394</v>
      </c>
      <c r="BS12" s="1" t="s">
        <v>84</v>
      </c>
      <c r="BT12" s="1"/>
      <c r="BU12" s="1" t="s">
        <v>395</v>
      </c>
      <c r="BV12" s="1">
        <v>13</v>
      </c>
      <c r="BW12" s="1" t="s">
        <v>84</v>
      </c>
      <c r="BX12" s="1" t="str">
        <f>HYPERLINK("https://nconnect.nicmar.ac.in/storage/profile/6aa2b222d1860.png","Download")</f>
        <v>0</v>
      </c>
      <c r="BY12" s="1" t="s">
        <v>84</v>
      </c>
    </row>
    <row r="13" spans="1:77">
      <c r="A13" s="1" t="s">
        <v>77</v>
      </c>
      <c r="B13" s="1" t="s">
        <v>78</v>
      </c>
      <c r="C13" s="1" t="s">
        <v>396</v>
      </c>
      <c r="D13" s="1" t="s">
        <v>397</v>
      </c>
      <c r="E13" s="1" t="s">
        <v>84</v>
      </c>
      <c r="F13" s="1" t="s">
        <v>398</v>
      </c>
      <c r="G13" s="1" t="s">
        <v>399</v>
      </c>
      <c r="H13" s="1" t="s">
        <v>84</v>
      </c>
      <c r="I13" s="3"/>
      <c r="J13" s="1" t="s">
        <v>85</v>
      </c>
      <c r="K13" s="1" t="s">
        <v>86</v>
      </c>
      <c r="L13" s="1" t="s">
        <v>400</v>
      </c>
      <c r="M13" s="1" t="s">
        <v>401</v>
      </c>
      <c r="N13" s="1">
        <v>6266440424</v>
      </c>
      <c r="O13" s="1" t="s">
        <v>89</v>
      </c>
      <c r="P13" s="1" t="s">
        <v>402</v>
      </c>
      <c r="Q13" s="1" t="s">
        <v>91</v>
      </c>
      <c r="R13" s="1" t="s">
        <v>403</v>
      </c>
      <c r="S13" s="1" t="s">
        <v>404</v>
      </c>
      <c r="T13" s="1" t="s">
        <v>189</v>
      </c>
      <c r="U13" s="1">
        <v>874252522661</v>
      </c>
      <c r="V13" s="1" t="s">
        <v>405</v>
      </c>
      <c r="W13" s="1">
        <v>8982461293</v>
      </c>
      <c r="X13" s="1" t="s">
        <v>406</v>
      </c>
      <c r="Y13" s="1" t="s">
        <v>407</v>
      </c>
      <c r="Z13" s="1">
        <v>8982461293</v>
      </c>
      <c r="AA13" s="1" t="s">
        <v>162</v>
      </c>
      <c r="AB13" s="1" t="s">
        <v>408</v>
      </c>
      <c r="AC13" s="1" t="s">
        <v>409</v>
      </c>
      <c r="AD13" s="1" t="s">
        <v>410</v>
      </c>
      <c r="AE13" s="1" t="s">
        <v>408</v>
      </c>
      <c r="AF13" s="1" t="s">
        <v>409</v>
      </c>
      <c r="AG13" s="1" t="s">
        <v>410</v>
      </c>
      <c r="AH13" s="1" t="s">
        <v>101</v>
      </c>
      <c r="AI13" s="1" t="s">
        <v>101</v>
      </c>
      <c r="AJ13" s="1" t="s">
        <v>411</v>
      </c>
      <c r="AK13" s="1" t="s">
        <v>412</v>
      </c>
      <c r="AL13" s="1" t="s">
        <v>413</v>
      </c>
      <c r="AM13" s="1" t="s">
        <v>414</v>
      </c>
      <c r="AN13" s="1">
        <v>84.2</v>
      </c>
      <c r="AO13" s="1" t="s">
        <v>84</v>
      </c>
      <c r="AP13" s="1" t="s">
        <v>415</v>
      </c>
      <c r="AQ13" s="1" t="s">
        <v>412</v>
      </c>
      <c r="AR13" s="1" t="s">
        <v>141</v>
      </c>
      <c r="AS13" s="1" t="s">
        <v>416</v>
      </c>
      <c r="AT13" s="1">
        <v>86</v>
      </c>
      <c r="AU13" s="1" t="s">
        <v>84</v>
      </c>
      <c r="AV13" s="1" t="s">
        <v>84</v>
      </c>
      <c r="AW13" s="1" t="s">
        <v>84</v>
      </c>
      <c r="AX13" s="1" t="s">
        <v>84</v>
      </c>
      <c r="AY13" s="1" t="s">
        <v>84</v>
      </c>
      <c r="AZ13" s="1" t="s">
        <v>84</v>
      </c>
      <c r="BA13" s="1" t="s">
        <v>84</v>
      </c>
      <c r="BB13" s="1" t="s">
        <v>417</v>
      </c>
      <c r="BC13" s="1" t="s">
        <v>418</v>
      </c>
      <c r="BD13" s="1" t="s">
        <v>112</v>
      </c>
      <c r="BE13" s="1" t="s">
        <v>113</v>
      </c>
      <c r="BF13" s="1" t="s">
        <v>255</v>
      </c>
      <c r="BG13" s="1" t="s">
        <v>419</v>
      </c>
      <c r="BH13" s="1">
        <v>64.7</v>
      </c>
      <c r="BI13" s="1">
        <v>6.47</v>
      </c>
      <c r="BJ13" s="1" t="s">
        <v>84</v>
      </c>
      <c r="BK13" s="1" t="s">
        <v>84</v>
      </c>
      <c r="BL13" s="1" t="s">
        <v>84</v>
      </c>
      <c r="BM13" s="1" t="s">
        <v>84</v>
      </c>
      <c r="BN13" s="1" t="s">
        <v>84</v>
      </c>
      <c r="BO13" s="1" t="s">
        <v>84</v>
      </c>
      <c r="BP13" s="1" t="s">
        <v>84</v>
      </c>
      <c r="BQ13" s="1" t="s">
        <v>84</v>
      </c>
      <c r="BR13" s="1" t="s">
        <v>420</v>
      </c>
      <c r="BS13" s="1" t="s">
        <v>84</v>
      </c>
      <c r="BT13" s="1"/>
      <c r="BU13" s="1" t="s">
        <v>421</v>
      </c>
      <c r="BV13" s="1">
        <v>23</v>
      </c>
      <c r="BW13" s="1" t="s">
        <v>422</v>
      </c>
      <c r="BX13" s="1" t="str">
        <f>HYPERLINK("https://nconnect.nicmar.ac.in/storage/profile/6a87361874f93.png","Download")</f>
        <v>0</v>
      </c>
      <c r="BY13" s="1" t="s">
        <v>84</v>
      </c>
    </row>
    <row r="14" spans="1:77">
      <c r="A14" s="1" t="s">
        <v>77</v>
      </c>
      <c r="B14" s="1" t="s">
        <v>78</v>
      </c>
      <c r="C14" s="1" t="s">
        <v>423</v>
      </c>
      <c r="D14" s="1" t="s">
        <v>424</v>
      </c>
      <c r="E14" s="1" t="s">
        <v>84</v>
      </c>
      <c r="F14" s="1" t="s">
        <v>425</v>
      </c>
      <c r="G14" s="1" t="s">
        <v>426</v>
      </c>
      <c r="H14" s="1" t="s">
        <v>84</v>
      </c>
      <c r="I14" s="3"/>
      <c r="J14" s="1" t="s">
        <v>290</v>
      </c>
      <c r="K14" s="1" t="s">
        <v>86</v>
      </c>
      <c r="L14" s="1" t="s">
        <v>427</v>
      </c>
      <c r="M14" s="1" t="s">
        <v>427</v>
      </c>
      <c r="N14" s="1">
        <v>9037012969</v>
      </c>
      <c r="O14" s="1" t="s">
        <v>89</v>
      </c>
      <c r="P14" s="1" t="s">
        <v>428</v>
      </c>
      <c r="Q14" s="1" t="s">
        <v>91</v>
      </c>
      <c r="R14" s="1" t="s">
        <v>429</v>
      </c>
      <c r="S14" s="1" t="s">
        <v>430</v>
      </c>
      <c r="T14" s="1" t="s">
        <v>157</v>
      </c>
      <c r="U14" s="1">
        <v>494451996368</v>
      </c>
      <c r="V14" s="1" t="s">
        <v>431</v>
      </c>
      <c r="W14" s="1">
        <v>9633022472</v>
      </c>
      <c r="X14" s="1" t="s">
        <v>432</v>
      </c>
      <c r="Y14" s="1" t="s">
        <v>433</v>
      </c>
      <c r="Z14" s="1">
        <v>9895232472</v>
      </c>
      <c r="AA14" s="1" t="s">
        <v>243</v>
      </c>
      <c r="AB14" s="1" t="s">
        <v>434</v>
      </c>
      <c r="AC14" s="1" t="s">
        <v>435</v>
      </c>
      <c r="AD14" s="1" t="s">
        <v>194</v>
      </c>
      <c r="AE14" s="1" t="s">
        <v>434</v>
      </c>
      <c r="AF14" s="1" t="s">
        <v>435</v>
      </c>
      <c r="AG14" s="1" t="s">
        <v>194</v>
      </c>
      <c r="AH14" s="1" t="s">
        <v>101</v>
      </c>
      <c r="AI14" s="1" t="s">
        <v>101</v>
      </c>
      <c r="AJ14" s="1" t="s">
        <v>436</v>
      </c>
      <c r="AK14" s="1" t="s">
        <v>437</v>
      </c>
      <c r="AL14" s="1" t="s">
        <v>105</v>
      </c>
      <c r="AM14" s="1" t="s">
        <v>141</v>
      </c>
      <c r="AN14" s="1">
        <v>90</v>
      </c>
      <c r="AO14" s="1" t="s">
        <v>84</v>
      </c>
      <c r="AP14" s="1" t="s">
        <v>436</v>
      </c>
      <c r="AQ14" s="1" t="s">
        <v>437</v>
      </c>
      <c r="AR14" s="1" t="s">
        <v>438</v>
      </c>
      <c r="AS14" s="1" t="s">
        <v>142</v>
      </c>
      <c r="AT14" s="1">
        <v>82.6</v>
      </c>
      <c r="AU14" s="1" t="s">
        <v>84</v>
      </c>
      <c r="AV14" s="1" t="s">
        <v>84</v>
      </c>
      <c r="AW14" s="1" t="s">
        <v>84</v>
      </c>
      <c r="AX14" s="1" t="s">
        <v>84</v>
      </c>
      <c r="AY14" s="1" t="s">
        <v>84</v>
      </c>
      <c r="AZ14" s="1" t="s">
        <v>84</v>
      </c>
      <c r="BA14" s="1" t="s">
        <v>84</v>
      </c>
      <c r="BB14" s="1" t="s">
        <v>439</v>
      </c>
      <c r="BC14" s="1" t="s">
        <v>440</v>
      </c>
      <c r="BD14" s="1" t="s">
        <v>112</v>
      </c>
      <c r="BE14" s="1" t="s">
        <v>113</v>
      </c>
      <c r="BF14" s="1" t="s">
        <v>144</v>
      </c>
      <c r="BG14" s="1" t="s">
        <v>441</v>
      </c>
      <c r="BH14" s="1">
        <v>86.2</v>
      </c>
      <c r="BI14" s="1">
        <v>8.62</v>
      </c>
      <c r="BJ14" s="1" t="s">
        <v>84</v>
      </c>
      <c r="BK14" s="1" t="s">
        <v>84</v>
      </c>
      <c r="BL14" s="1" t="s">
        <v>84</v>
      </c>
      <c r="BM14" s="1" t="s">
        <v>84</v>
      </c>
      <c r="BN14" s="1" t="s">
        <v>84</v>
      </c>
      <c r="BO14" s="1" t="s">
        <v>84</v>
      </c>
      <c r="BP14" s="1" t="s">
        <v>84</v>
      </c>
      <c r="BQ14" s="1" t="s">
        <v>84</v>
      </c>
      <c r="BR14" s="1" t="s">
        <v>442</v>
      </c>
      <c r="BS14" s="1" t="s">
        <v>84</v>
      </c>
      <c r="BT14" s="1"/>
      <c r="BU14" s="1" t="s">
        <v>443</v>
      </c>
      <c r="BV14" s="1">
        <v>24</v>
      </c>
      <c r="BW14" s="1" t="s">
        <v>444</v>
      </c>
      <c r="BX14" s="1" t="str">
        <f>HYPERLINK("https://nconnect.nicmar.ac.in/storage/profile/6a84343b5dc5e.png","Download")</f>
        <v>0</v>
      </c>
      <c r="BY14" s="1" t="s">
        <v>84</v>
      </c>
    </row>
    <row r="15" spans="1:77">
      <c r="A15" s="1" t="s">
        <v>77</v>
      </c>
      <c r="B15" s="1" t="s">
        <v>78</v>
      </c>
      <c r="C15" s="1" t="s">
        <v>445</v>
      </c>
      <c r="D15" s="1" t="s">
        <v>446</v>
      </c>
      <c r="E15" s="1" t="s">
        <v>447</v>
      </c>
      <c r="F15" s="1" t="s">
        <v>448</v>
      </c>
      <c r="G15" s="1" t="s">
        <v>449</v>
      </c>
      <c r="H15" s="1" t="s">
        <v>84</v>
      </c>
      <c r="I15" s="3"/>
      <c r="J15" s="1" t="s">
        <v>290</v>
      </c>
      <c r="K15" s="1" t="s">
        <v>86</v>
      </c>
      <c r="L15" s="1" t="s">
        <v>450</v>
      </c>
      <c r="M15" s="1" t="s">
        <v>451</v>
      </c>
      <c r="N15" s="1">
        <v>7620087326</v>
      </c>
      <c r="O15" s="1" t="s">
        <v>89</v>
      </c>
      <c r="P15" s="1" t="s">
        <v>452</v>
      </c>
      <c r="Q15" s="1" t="s">
        <v>91</v>
      </c>
      <c r="R15" s="1" t="s">
        <v>453</v>
      </c>
      <c r="S15" s="1" t="s">
        <v>454</v>
      </c>
      <c r="T15" s="1" t="s">
        <v>189</v>
      </c>
      <c r="U15" s="1">
        <v>912971740164</v>
      </c>
      <c r="V15" s="1" t="s">
        <v>447</v>
      </c>
      <c r="W15" s="1">
        <v>9860715825</v>
      </c>
      <c r="X15" s="1" t="s">
        <v>132</v>
      </c>
      <c r="Y15" s="1" t="s">
        <v>455</v>
      </c>
      <c r="Z15" s="1">
        <v>8668513285</v>
      </c>
      <c r="AA15" s="1" t="s">
        <v>134</v>
      </c>
      <c r="AB15" s="1" t="s">
        <v>456</v>
      </c>
      <c r="AC15" s="1" t="s">
        <v>457</v>
      </c>
      <c r="AD15" s="1" t="s">
        <v>137</v>
      </c>
      <c r="AE15" s="1" t="s">
        <v>456</v>
      </c>
      <c r="AF15" s="1" t="s">
        <v>457</v>
      </c>
      <c r="AG15" s="1" t="s">
        <v>137</v>
      </c>
      <c r="AH15" s="1" t="s">
        <v>101</v>
      </c>
      <c r="AI15" s="1" t="s">
        <v>101</v>
      </c>
      <c r="AJ15" s="1" t="s">
        <v>458</v>
      </c>
      <c r="AK15" s="1" t="s">
        <v>459</v>
      </c>
      <c r="AL15" s="1" t="s">
        <v>225</v>
      </c>
      <c r="AM15" s="1" t="s">
        <v>252</v>
      </c>
      <c r="AN15" s="1">
        <v>84.2</v>
      </c>
      <c r="AO15" s="1" t="s">
        <v>84</v>
      </c>
      <c r="AP15" s="1" t="s">
        <v>84</v>
      </c>
      <c r="AQ15" s="1" t="s">
        <v>84</v>
      </c>
      <c r="AR15" s="1" t="s">
        <v>84</v>
      </c>
      <c r="AS15" s="1" t="s">
        <v>84</v>
      </c>
      <c r="AT15" s="1" t="s">
        <v>84</v>
      </c>
      <c r="AU15" s="1" t="s">
        <v>84</v>
      </c>
      <c r="AV15" s="1" t="s">
        <v>460</v>
      </c>
      <c r="AW15" s="1" t="s">
        <v>461</v>
      </c>
      <c r="AX15" s="1" t="s">
        <v>141</v>
      </c>
      <c r="AY15" s="1" t="s">
        <v>462</v>
      </c>
      <c r="AZ15" s="1">
        <v>81.84</v>
      </c>
      <c r="BA15" s="1" t="s">
        <v>84</v>
      </c>
      <c r="BB15" s="1" t="s">
        <v>463</v>
      </c>
      <c r="BC15" s="1" t="s">
        <v>464</v>
      </c>
      <c r="BD15" s="1" t="s">
        <v>172</v>
      </c>
      <c r="BE15" s="1" t="s">
        <v>113</v>
      </c>
      <c r="BF15" s="1" t="s">
        <v>465</v>
      </c>
      <c r="BG15" s="1" t="s">
        <v>393</v>
      </c>
      <c r="BH15" s="1">
        <v>69.9</v>
      </c>
      <c r="BI15" s="1">
        <v>7.74</v>
      </c>
      <c r="BJ15" s="1" t="s">
        <v>84</v>
      </c>
      <c r="BK15" s="1" t="s">
        <v>84</v>
      </c>
      <c r="BL15" s="1" t="s">
        <v>84</v>
      </c>
      <c r="BM15" s="1" t="s">
        <v>84</v>
      </c>
      <c r="BN15" s="1" t="s">
        <v>84</v>
      </c>
      <c r="BO15" s="1" t="s">
        <v>84</v>
      </c>
      <c r="BP15" s="1" t="s">
        <v>84</v>
      </c>
      <c r="BQ15" s="1" t="s">
        <v>84</v>
      </c>
      <c r="BR15" s="1" t="s">
        <v>466</v>
      </c>
      <c r="BS15" s="1" t="s">
        <v>84</v>
      </c>
      <c r="BT15" s="1"/>
      <c r="BU15" s="1" t="s">
        <v>84</v>
      </c>
      <c r="BV15" s="1"/>
      <c r="BW15" s="1" t="s">
        <v>84</v>
      </c>
      <c r="BX15" s="1" t="str">
        <f>HYPERLINK("https://nconnect.nicmar.ac.in/storage/profile/6ac372e82f156.png","Download")</f>
        <v>0</v>
      </c>
      <c r="BY15" s="1" t="s">
        <v>84</v>
      </c>
    </row>
    <row r="16" spans="1:77">
      <c r="A16" s="1" t="s">
        <v>77</v>
      </c>
      <c r="B16" s="1" t="s">
        <v>78</v>
      </c>
      <c r="C16" s="1" t="s">
        <v>467</v>
      </c>
      <c r="D16" s="1" t="s">
        <v>468</v>
      </c>
      <c r="E16" s="1" t="s">
        <v>469</v>
      </c>
      <c r="F16" s="1" t="s">
        <v>470</v>
      </c>
      <c r="G16" s="1" t="s">
        <v>471</v>
      </c>
      <c r="H16" s="1" t="s">
        <v>84</v>
      </c>
      <c r="I16" s="3"/>
      <c r="J16" s="1" t="s">
        <v>472</v>
      </c>
      <c r="K16" s="1" t="s">
        <v>86</v>
      </c>
      <c r="L16" s="1" t="s">
        <v>473</v>
      </c>
      <c r="M16" s="1" t="s">
        <v>474</v>
      </c>
      <c r="N16" s="1">
        <v>7058980580</v>
      </c>
      <c r="O16" s="1" t="s">
        <v>89</v>
      </c>
      <c r="P16" s="1" t="s">
        <v>475</v>
      </c>
      <c r="Q16" s="1" t="s">
        <v>91</v>
      </c>
      <c r="R16" s="1" t="s">
        <v>476</v>
      </c>
      <c r="S16" s="1" t="s">
        <v>477</v>
      </c>
      <c r="T16" s="1" t="s">
        <v>94</v>
      </c>
      <c r="U16" s="1">
        <v>841100123662</v>
      </c>
      <c r="V16" s="1" t="s">
        <v>478</v>
      </c>
      <c r="W16" s="1">
        <v>9665479201</v>
      </c>
      <c r="X16" s="1" t="s">
        <v>479</v>
      </c>
      <c r="Y16" s="1" t="s">
        <v>480</v>
      </c>
      <c r="Z16" s="1">
        <v>8956263926</v>
      </c>
      <c r="AA16" s="1" t="s">
        <v>162</v>
      </c>
      <c r="AB16" s="1" t="s">
        <v>481</v>
      </c>
      <c r="AC16" s="1" t="s">
        <v>482</v>
      </c>
      <c r="AD16" s="1" t="s">
        <v>137</v>
      </c>
      <c r="AE16" s="1" t="s">
        <v>481</v>
      </c>
      <c r="AF16" s="1" t="s">
        <v>482</v>
      </c>
      <c r="AG16" s="1" t="s">
        <v>137</v>
      </c>
      <c r="AH16" s="1" t="s">
        <v>101</v>
      </c>
      <c r="AI16" s="1" t="s">
        <v>101</v>
      </c>
      <c r="AJ16" s="1" t="s">
        <v>483</v>
      </c>
      <c r="AK16" s="1" t="s">
        <v>137</v>
      </c>
      <c r="AL16" s="1" t="s">
        <v>484</v>
      </c>
      <c r="AM16" s="1" t="s">
        <v>485</v>
      </c>
      <c r="AN16" s="1">
        <v>79.6</v>
      </c>
      <c r="AO16" s="1" t="s">
        <v>84</v>
      </c>
      <c r="AP16" s="1" t="s">
        <v>84</v>
      </c>
      <c r="AQ16" s="1" t="s">
        <v>84</v>
      </c>
      <c r="AR16" s="1" t="s">
        <v>84</v>
      </c>
      <c r="AS16" s="1" t="s">
        <v>84</v>
      </c>
      <c r="AT16" s="1" t="s">
        <v>84</v>
      </c>
      <c r="AU16" s="1" t="s">
        <v>84</v>
      </c>
      <c r="AV16" s="1" t="s">
        <v>486</v>
      </c>
      <c r="AW16" s="1" t="s">
        <v>487</v>
      </c>
      <c r="AX16" s="1" t="s">
        <v>488</v>
      </c>
      <c r="AY16" s="1" t="s">
        <v>168</v>
      </c>
      <c r="AZ16" s="1">
        <v>82.36</v>
      </c>
      <c r="BA16" s="1" t="s">
        <v>84</v>
      </c>
      <c r="BB16" s="1" t="s">
        <v>489</v>
      </c>
      <c r="BC16" s="1" t="s">
        <v>487</v>
      </c>
      <c r="BD16" s="1" t="s">
        <v>112</v>
      </c>
      <c r="BE16" s="1" t="s">
        <v>113</v>
      </c>
      <c r="BF16" s="1" t="s">
        <v>490</v>
      </c>
      <c r="BG16" s="1" t="s">
        <v>173</v>
      </c>
      <c r="BH16" s="1">
        <v>85.6</v>
      </c>
      <c r="BI16" s="1">
        <v>9.06</v>
      </c>
      <c r="BJ16" s="1" t="s">
        <v>84</v>
      </c>
      <c r="BK16" s="1" t="s">
        <v>84</v>
      </c>
      <c r="BL16" s="1" t="s">
        <v>84</v>
      </c>
      <c r="BM16" s="1" t="s">
        <v>84</v>
      </c>
      <c r="BN16" s="1" t="s">
        <v>84</v>
      </c>
      <c r="BO16" s="1" t="s">
        <v>84</v>
      </c>
      <c r="BP16" s="1" t="s">
        <v>84</v>
      </c>
      <c r="BQ16" s="1" t="s">
        <v>84</v>
      </c>
      <c r="BR16" s="1" t="s">
        <v>491</v>
      </c>
      <c r="BS16" s="1" t="s">
        <v>492</v>
      </c>
      <c r="BT16" s="1">
        <v>27</v>
      </c>
      <c r="BU16" s="1" t="s">
        <v>84</v>
      </c>
      <c r="BV16" s="1"/>
      <c r="BW16" s="1" t="s">
        <v>493</v>
      </c>
      <c r="BX16" s="1" t="str">
        <f>HYPERLINK("https://nconnect.nicmar.ac.in/storage/profile/6a87109e66559.png","Download")</f>
        <v>0</v>
      </c>
      <c r="BY16" s="1" t="s">
        <v>84</v>
      </c>
    </row>
    <row r="17" spans="1:77">
      <c r="A17" s="1" t="s">
        <v>178</v>
      </c>
      <c r="B17" s="1" t="s">
        <v>78</v>
      </c>
      <c r="C17" s="1" t="s">
        <v>494</v>
      </c>
      <c r="D17" s="1" t="s">
        <v>495</v>
      </c>
      <c r="E17" s="1" t="s">
        <v>84</v>
      </c>
      <c r="F17" s="1" t="s">
        <v>496</v>
      </c>
      <c r="G17" s="1" t="s">
        <v>497</v>
      </c>
      <c r="H17" s="1" t="s">
        <v>84</v>
      </c>
      <c r="I17" s="3"/>
      <c r="J17" s="1" t="s">
        <v>124</v>
      </c>
      <c r="K17" s="1" t="s">
        <v>86</v>
      </c>
      <c r="L17" s="1" t="s">
        <v>498</v>
      </c>
      <c r="M17" s="1" t="s">
        <v>499</v>
      </c>
      <c r="N17" s="1">
        <v>7014951718</v>
      </c>
      <c r="O17" s="1" t="s">
        <v>89</v>
      </c>
      <c r="P17" s="1" t="s">
        <v>500</v>
      </c>
      <c r="Q17" s="1" t="s">
        <v>91</v>
      </c>
      <c r="R17" s="1" t="s">
        <v>501</v>
      </c>
      <c r="S17" s="1" t="s">
        <v>502</v>
      </c>
      <c r="T17" s="1" t="s">
        <v>157</v>
      </c>
      <c r="U17" s="1">
        <v>8808457773723</v>
      </c>
      <c r="V17" s="1" t="s">
        <v>503</v>
      </c>
      <c r="W17" s="1">
        <v>8005532322</v>
      </c>
      <c r="X17" s="1" t="s">
        <v>504</v>
      </c>
      <c r="Y17" s="1" t="s">
        <v>505</v>
      </c>
      <c r="Z17" s="1">
        <v>9461841347</v>
      </c>
      <c r="AA17" s="1" t="s">
        <v>506</v>
      </c>
      <c r="AB17" s="1" t="s">
        <v>507</v>
      </c>
      <c r="AC17" s="1" t="s">
        <v>508</v>
      </c>
      <c r="AD17" s="1" t="s">
        <v>509</v>
      </c>
      <c r="AE17" s="1" t="s">
        <v>507</v>
      </c>
      <c r="AF17" s="1" t="s">
        <v>508</v>
      </c>
      <c r="AG17" s="1" t="s">
        <v>509</v>
      </c>
      <c r="AH17" s="1" t="s">
        <v>101</v>
      </c>
      <c r="AI17" s="1" t="s">
        <v>101</v>
      </c>
      <c r="AJ17" s="1" t="s">
        <v>510</v>
      </c>
      <c r="AK17" s="1" t="s">
        <v>511</v>
      </c>
      <c r="AL17" s="1" t="s">
        <v>512</v>
      </c>
      <c r="AM17" s="1" t="s">
        <v>484</v>
      </c>
      <c r="AN17" s="1">
        <v>70.3</v>
      </c>
      <c r="AO17" s="1">
        <v>7.4</v>
      </c>
      <c r="AP17" s="1" t="s">
        <v>513</v>
      </c>
      <c r="AQ17" s="1" t="s">
        <v>514</v>
      </c>
      <c r="AR17" s="1" t="s">
        <v>515</v>
      </c>
      <c r="AS17" s="1" t="s">
        <v>249</v>
      </c>
      <c r="AT17" s="1">
        <v>67.8</v>
      </c>
      <c r="AU17" s="1" t="s">
        <v>84</v>
      </c>
      <c r="AV17" s="1" t="s">
        <v>84</v>
      </c>
      <c r="AW17" s="1" t="s">
        <v>84</v>
      </c>
      <c r="AX17" s="1" t="s">
        <v>84</v>
      </c>
      <c r="AY17" s="1" t="s">
        <v>84</v>
      </c>
      <c r="AZ17" s="1" t="s">
        <v>84</v>
      </c>
      <c r="BA17" s="1" t="s">
        <v>84</v>
      </c>
      <c r="BB17" s="1" t="s">
        <v>516</v>
      </c>
      <c r="BC17" s="1" t="s">
        <v>517</v>
      </c>
      <c r="BD17" s="1" t="s">
        <v>112</v>
      </c>
      <c r="BE17" s="1" t="s">
        <v>113</v>
      </c>
      <c r="BF17" s="1" t="s">
        <v>518</v>
      </c>
      <c r="BG17" s="1" t="s">
        <v>519</v>
      </c>
      <c r="BH17" s="1">
        <v>65.26</v>
      </c>
      <c r="BI17" s="1" t="s">
        <v>84</v>
      </c>
      <c r="BJ17" s="1" t="s">
        <v>84</v>
      </c>
      <c r="BK17" s="1" t="s">
        <v>84</v>
      </c>
      <c r="BL17" s="1" t="s">
        <v>84</v>
      </c>
      <c r="BM17" s="1" t="s">
        <v>84</v>
      </c>
      <c r="BN17" s="1" t="s">
        <v>84</v>
      </c>
      <c r="BO17" s="1" t="s">
        <v>84</v>
      </c>
      <c r="BP17" s="1" t="s">
        <v>84</v>
      </c>
      <c r="BQ17" s="1" t="s">
        <v>84</v>
      </c>
      <c r="BR17" s="1" t="s">
        <v>520</v>
      </c>
      <c r="BS17" s="1" t="s">
        <v>521</v>
      </c>
      <c r="BT17" s="1">
        <v>37</v>
      </c>
      <c r="BU17" s="1" t="s">
        <v>522</v>
      </c>
      <c r="BV17" s="1">
        <v>14</v>
      </c>
      <c r="BW17" s="1" t="s">
        <v>523</v>
      </c>
      <c r="BX17" s="1" t="str">
        <f>HYPERLINK("https://nconnect.nicmar.ac.in/storage/profile/6abbb7c34d6f2.png","Download")</f>
        <v>0</v>
      </c>
      <c r="BY17" s="1" t="s">
        <v>84</v>
      </c>
    </row>
    <row r="18" spans="1:77">
      <c r="A18" s="1" t="s">
        <v>524</v>
      </c>
      <c r="B18" s="1" t="s">
        <v>78</v>
      </c>
      <c r="C18" s="1" t="s">
        <v>525</v>
      </c>
      <c r="D18" s="1" t="s">
        <v>526</v>
      </c>
      <c r="E18" s="1" t="s">
        <v>527</v>
      </c>
      <c r="F18" s="1" t="s">
        <v>528</v>
      </c>
      <c r="G18" s="1" t="s">
        <v>529</v>
      </c>
      <c r="H18" s="1" t="s">
        <v>84</v>
      </c>
      <c r="I18" s="3"/>
      <c r="J18" s="1" t="s">
        <v>530</v>
      </c>
      <c r="K18" s="1" t="s">
        <v>86</v>
      </c>
      <c r="L18" s="1" t="s">
        <v>531</v>
      </c>
      <c r="M18" s="1" t="s">
        <v>532</v>
      </c>
      <c r="N18" s="1">
        <v>8433982888</v>
      </c>
      <c r="O18" s="1" t="s">
        <v>315</v>
      </c>
      <c r="P18" s="1" t="s">
        <v>533</v>
      </c>
      <c r="Q18" s="1" t="s">
        <v>91</v>
      </c>
      <c r="R18" s="1" t="s">
        <v>534</v>
      </c>
      <c r="S18" s="1" t="s">
        <v>535</v>
      </c>
      <c r="T18" s="1" t="s">
        <v>189</v>
      </c>
      <c r="U18" s="1">
        <v>505151030856</v>
      </c>
      <c r="V18" s="1" t="s">
        <v>536</v>
      </c>
      <c r="W18" s="1">
        <v>7738045020</v>
      </c>
      <c r="X18" s="1" t="s">
        <v>537</v>
      </c>
      <c r="Y18" s="1" t="s">
        <v>538</v>
      </c>
      <c r="Z18" s="1">
        <v>9820117252</v>
      </c>
      <c r="AA18" s="1" t="s">
        <v>97</v>
      </c>
      <c r="AB18" s="1" t="s">
        <v>539</v>
      </c>
      <c r="AC18" s="1" t="s">
        <v>540</v>
      </c>
      <c r="AD18" s="1" t="s">
        <v>137</v>
      </c>
      <c r="AE18" s="1" t="s">
        <v>539</v>
      </c>
      <c r="AF18" s="1" t="s">
        <v>540</v>
      </c>
      <c r="AG18" s="1" t="s">
        <v>137</v>
      </c>
      <c r="AH18" s="1" t="s">
        <v>101</v>
      </c>
      <c r="AI18" s="1" t="s">
        <v>101</v>
      </c>
      <c r="AJ18" s="1" t="s">
        <v>541</v>
      </c>
      <c r="AK18" s="1" t="s">
        <v>542</v>
      </c>
      <c r="AL18" s="1" t="s">
        <v>219</v>
      </c>
      <c r="AM18" s="1" t="s">
        <v>220</v>
      </c>
      <c r="AN18" s="1">
        <v>89.2</v>
      </c>
      <c r="AO18" s="1" t="s">
        <v>84</v>
      </c>
      <c r="AP18" s="1" t="s">
        <v>543</v>
      </c>
      <c r="AQ18" s="1" t="s">
        <v>542</v>
      </c>
      <c r="AR18" s="1" t="s">
        <v>221</v>
      </c>
      <c r="AS18" s="1" t="s">
        <v>222</v>
      </c>
      <c r="AT18" s="1">
        <v>78.92</v>
      </c>
      <c r="AU18" s="1" t="s">
        <v>84</v>
      </c>
      <c r="AV18" s="1" t="s">
        <v>84</v>
      </c>
      <c r="AW18" s="1" t="s">
        <v>84</v>
      </c>
      <c r="AX18" s="1" t="s">
        <v>84</v>
      </c>
      <c r="AY18" s="1" t="s">
        <v>84</v>
      </c>
      <c r="AZ18" s="1" t="s">
        <v>84</v>
      </c>
      <c r="BA18" s="1" t="s">
        <v>84</v>
      </c>
      <c r="BB18" s="1" t="s">
        <v>544</v>
      </c>
      <c r="BC18" s="1" t="s">
        <v>545</v>
      </c>
      <c r="BD18" s="1" t="s">
        <v>546</v>
      </c>
      <c r="BE18" s="1" t="s">
        <v>547</v>
      </c>
      <c r="BF18" s="1" t="s">
        <v>490</v>
      </c>
      <c r="BG18" s="1" t="s">
        <v>548</v>
      </c>
      <c r="BH18" s="1">
        <v>78.08</v>
      </c>
      <c r="BI18" s="1">
        <v>8.93</v>
      </c>
      <c r="BJ18" s="1" t="s">
        <v>84</v>
      </c>
      <c r="BK18" s="1" t="s">
        <v>84</v>
      </c>
      <c r="BL18" s="1" t="s">
        <v>84</v>
      </c>
      <c r="BM18" s="1" t="s">
        <v>84</v>
      </c>
      <c r="BN18" s="1" t="s">
        <v>84</v>
      </c>
      <c r="BO18" s="1" t="s">
        <v>84</v>
      </c>
      <c r="BP18" s="1" t="s">
        <v>84</v>
      </c>
      <c r="BQ18" s="1" t="s">
        <v>84</v>
      </c>
      <c r="BR18" s="1" t="s">
        <v>549</v>
      </c>
      <c r="BS18" s="1" t="s">
        <v>550</v>
      </c>
      <c r="BT18" s="1">
        <v>21</v>
      </c>
      <c r="BU18" s="1" t="s">
        <v>551</v>
      </c>
      <c r="BV18" s="1">
        <v>38</v>
      </c>
      <c r="BW18" s="1" t="s">
        <v>552</v>
      </c>
      <c r="BX18" s="1" t="str">
        <f>HYPERLINK("https://nconnect.nicmar.ac.in/storage/profile/6aaa602e6a1c4.png","Download")</f>
        <v>0</v>
      </c>
      <c r="BY18" s="1" t="s">
        <v>84</v>
      </c>
    </row>
    <row r="19" spans="1:77">
      <c r="A19" s="1" t="s">
        <v>77</v>
      </c>
      <c r="B19" s="1" t="s">
        <v>78</v>
      </c>
      <c r="C19" s="1" t="s">
        <v>553</v>
      </c>
      <c r="D19" s="1" t="s">
        <v>554</v>
      </c>
      <c r="E19" s="1" t="s">
        <v>84</v>
      </c>
      <c r="F19" s="1" t="s">
        <v>555</v>
      </c>
      <c r="G19" s="1" t="s">
        <v>556</v>
      </c>
      <c r="H19" s="1" t="s">
        <v>84</v>
      </c>
      <c r="I19" s="3"/>
      <c r="J19" s="1" t="s">
        <v>85</v>
      </c>
      <c r="K19" s="1" t="s">
        <v>86</v>
      </c>
      <c r="L19" s="1" t="s">
        <v>557</v>
      </c>
      <c r="M19" s="1" t="s">
        <v>558</v>
      </c>
      <c r="N19" s="1">
        <v>8935874567</v>
      </c>
      <c r="O19" s="1" t="s">
        <v>89</v>
      </c>
      <c r="P19" s="1" t="s">
        <v>559</v>
      </c>
      <c r="Q19" s="1" t="s">
        <v>91</v>
      </c>
      <c r="R19" s="1" t="s">
        <v>560</v>
      </c>
      <c r="S19" s="1" t="s">
        <v>561</v>
      </c>
      <c r="T19" s="1" t="s">
        <v>94</v>
      </c>
      <c r="U19" s="1">
        <v>248664359226</v>
      </c>
      <c r="V19" s="1" t="s">
        <v>562</v>
      </c>
      <c r="W19" s="1">
        <v>9234003572</v>
      </c>
      <c r="X19" s="1" t="s">
        <v>563</v>
      </c>
      <c r="Y19" s="1" t="s">
        <v>564</v>
      </c>
      <c r="Z19" s="1">
        <v>9508797183</v>
      </c>
      <c r="AA19" s="1" t="s">
        <v>271</v>
      </c>
      <c r="AB19" s="1" t="s">
        <v>565</v>
      </c>
      <c r="AC19" s="1" t="s">
        <v>566</v>
      </c>
      <c r="AD19" s="1" t="s">
        <v>567</v>
      </c>
      <c r="AE19" s="1" t="s">
        <v>565</v>
      </c>
      <c r="AF19" s="1" t="s">
        <v>566</v>
      </c>
      <c r="AG19" s="1" t="s">
        <v>567</v>
      </c>
      <c r="AH19" s="1" t="s">
        <v>101</v>
      </c>
      <c r="AI19" s="1" t="s">
        <v>101</v>
      </c>
      <c r="AJ19" s="1" t="s">
        <v>568</v>
      </c>
      <c r="AK19" s="1" t="s">
        <v>569</v>
      </c>
      <c r="AL19" s="1" t="s">
        <v>570</v>
      </c>
      <c r="AM19" s="1" t="s">
        <v>140</v>
      </c>
      <c r="AN19" s="1">
        <v>69.2</v>
      </c>
      <c r="AO19" s="1" t="s">
        <v>84</v>
      </c>
      <c r="AP19" s="1" t="s">
        <v>571</v>
      </c>
      <c r="AQ19" s="1" t="s">
        <v>569</v>
      </c>
      <c r="AR19" s="1" t="s">
        <v>105</v>
      </c>
      <c r="AS19" s="1" t="s">
        <v>438</v>
      </c>
      <c r="AT19" s="1">
        <v>70.8</v>
      </c>
      <c r="AU19" s="1" t="s">
        <v>84</v>
      </c>
      <c r="AV19" s="1" t="s">
        <v>84</v>
      </c>
      <c r="AW19" s="1" t="s">
        <v>84</v>
      </c>
      <c r="AX19" s="1" t="s">
        <v>84</v>
      </c>
      <c r="AY19" s="1" t="s">
        <v>84</v>
      </c>
      <c r="AZ19" s="1" t="s">
        <v>84</v>
      </c>
      <c r="BA19" s="1" t="s">
        <v>84</v>
      </c>
      <c r="BB19" s="1" t="s">
        <v>572</v>
      </c>
      <c r="BC19" s="1" t="s">
        <v>573</v>
      </c>
      <c r="BD19" s="1" t="s">
        <v>112</v>
      </c>
      <c r="BE19" s="1" t="s">
        <v>113</v>
      </c>
      <c r="BF19" s="1" t="s">
        <v>416</v>
      </c>
      <c r="BG19" s="1" t="s">
        <v>115</v>
      </c>
      <c r="BH19" s="1">
        <v>65.13</v>
      </c>
      <c r="BI19" s="1" t="s">
        <v>84</v>
      </c>
      <c r="BJ19" s="1" t="s">
        <v>84</v>
      </c>
      <c r="BK19" s="1" t="s">
        <v>84</v>
      </c>
      <c r="BL19" s="1" t="s">
        <v>84</v>
      </c>
      <c r="BM19" s="1" t="s">
        <v>84</v>
      </c>
      <c r="BN19" s="1" t="s">
        <v>84</v>
      </c>
      <c r="BO19" s="1" t="s">
        <v>84</v>
      </c>
      <c r="BP19" s="1" t="s">
        <v>84</v>
      </c>
      <c r="BQ19" s="1" t="s">
        <v>84</v>
      </c>
      <c r="BR19" s="1" t="s">
        <v>574</v>
      </c>
      <c r="BS19" s="1" t="s">
        <v>84</v>
      </c>
      <c r="BT19" s="1"/>
      <c r="BU19" s="1" t="s">
        <v>575</v>
      </c>
      <c r="BV19" s="1">
        <v>8</v>
      </c>
      <c r="BW19" s="1" t="s">
        <v>576</v>
      </c>
      <c r="BX19" s="1" t="str">
        <f>HYPERLINK("https://nconnect.nicmar.ac.in/storage/profile/6a8723d228a00.png","Download")</f>
        <v>0</v>
      </c>
      <c r="BY19" s="1" t="s">
        <v>84</v>
      </c>
    </row>
    <row r="20" spans="1:77">
      <c r="A20" s="1" t="s">
        <v>77</v>
      </c>
      <c r="B20" s="1" t="s">
        <v>78</v>
      </c>
      <c r="C20" s="1" t="s">
        <v>577</v>
      </c>
      <c r="D20" s="1" t="s">
        <v>578</v>
      </c>
      <c r="E20" s="1" t="s">
        <v>579</v>
      </c>
      <c r="F20" s="1" t="s">
        <v>580</v>
      </c>
      <c r="G20" s="1" t="s">
        <v>581</v>
      </c>
      <c r="H20" s="1" t="s">
        <v>84</v>
      </c>
      <c r="I20" s="3"/>
      <c r="J20" s="1" t="s">
        <v>124</v>
      </c>
      <c r="K20" s="1" t="s">
        <v>86</v>
      </c>
      <c r="L20" s="1" t="s">
        <v>582</v>
      </c>
      <c r="M20" s="1" t="s">
        <v>583</v>
      </c>
      <c r="N20" s="1">
        <v>9769519564</v>
      </c>
      <c r="O20" s="1" t="s">
        <v>89</v>
      </c>
      <c r="P20" s="1" t="s">
        <v>584</v>
      </c>
      <c r="Q20" s="1" t="s">
        <v>91</v>
      </c>
      <c r="R20" s="1" t="s">
        <v>585</v>
      </c>
      <c r="S20" s="1" t="s">
        <v>586</v>
      </c>
      <c r="T20" s="1" t="s">
        <v>157</v>
      </c>
      <c r="U20" s="1">
        <v>239890599408</v>
      </c>
      <c r="V20" s="1" t="s">
        <v>587</v>
      </c>
      <c r="W20" s="1">
        <v>9967531997</v>
      </c>
      <c r="X20" s="1" t="s">
        <v>588</v>
      </c>
      <c r="Y20" s="1" t="s">
        <v>589</v>
      </c>
      <c r="Z20" s="1">
        <v>7021045542</v>
      </c>
      <c r="AA20" s="1" t="s">
        <v>590</v>
      </c>
      <c r="AB20" s="1" t="s">
        <v>591</v>
      </c>
      <c r="AC20" s="1" t="s">
        <v>540</v>
      </c>
      <c r="AD20" s="1" t="s">
        <v>137</v>
      </c>
      <c r="AE20" s="1" t="s">
        <v>591</v>
      </c>
      <c r="AF20" s="1" t="s">
        <v>540</v>
      </c>
      <c r="AG20" s="1" t="s">
        <v>137</v>
      </c>
      <c r="AH20" s="1" t="s">
        <v>101</v>
      </c>
      <c r="AI20" s="1" t="s">
        <v>101</v>
      </c>
      <c r="AJ20" s="1" t="s">
        <v>592</v>
      </c>
      <c r="AK20" s="1" t="s">
        <v>593</v>
      </c>
      <c r="AL20" s="1" t="s">
        <v>219</v>
      </c>
      <c r="AM20" s="1" t="s">
        <v>220</v>
      </c>
      <c r="AN20" s="1">
        <v>89.4</v>
      </c>
      <c r="AO20" s="1">
        <v>9.5</v>
      </c>
      <c r="AP20" s="1" t="s">
        <v>594</v>
      </c>
      <c r="AQ20" s="1" t="s">
        <v>593</v>
      </c>
      <c r="AR20" s="1" t="s">
        <v>221</v>
      </c>
      <c r="AS20" s="1" t="s">
        <v>222</v>
      </c>
      <c r="AT20" s="1">
        <v>80.31</v>
      </c>
      <c r="AU20" s="1">
        <v>8.4</v>
      </c>
      <c r="AV20" s="1" t="s">
        <v>84</v>
      </c>
      <c r="AW20" s="1" t="s">
        <v>84</v>
      </c>
      <c r="AX20" s="1" t="s">
        <v>84</v>
      </c>
      <c r="AY20" s="1" t="s">
        <v>84</v>
      </c>
      <c r="AZ20" s="1" t="s">
        <v>84</v>
      </c>
      <c r="BA20" s="1" t="s">
        <v>84</v>
      </c>
      <c r="BB20" s="1" t="s">
        <v>595</v>
      </c>
      <c r="BC20" s="1" t="s">
        <v>596</v>
      </c>
      <c r="BD20" s="1" t="s">
        <v>546</v>
      </c>
      <c r="BE20" s="1" t="s">
        <v>547</v>
      </c>
      <c r="BF20" s="1" t="s">
        <v>168</v>
      </c>
      <c r="BG20" s="1" t="s">
        <v>597</v>
      </c>
      <c r="BH20" s="1">
        <v>71.42</v>
      </c>
      <c r="BI20" s="1">
        <v>8.03</v>
      </c>
      <c r="BJ20" s="1" t="s">
        <v>84</v>
      </c>
      <c r="BK20" s="1" t="s">
        <v>84</v>
      </c>
      <c r="BL20" s="1" t="s">
        <v>84</v>
      </c>
      <c r="BM20" s="1" t="s">
        <v>84</v>
      </c>
      <c r="BN20" s="1" t="s">
        <v>84</v>
      </c>
      <c r="BO20" s="1" t="s">
        <v>84</v>
      </c>
      <c r="BP20" s="1" t="s">
        <v>84</v>
      </c>
      <c r="BQ20" s="1" t="s">
        <v>84</v>
      </c>
      <c r="BR20" s="1" t="s">
        <v>598</v>
      </c>
      <c r="BS20" s="1" t="s">
        <v>84</v>
      </c>
      <c r="BT20" s="1"/>
      <c r="BU20" s="1" t="s">
        <v>84</v>
      </c>
      <c r="BV20" s="1"/>
      <c r="BW20" s="1" t="s">
        <v>599</v>
      </c>
      <c r="BX20" s="1" t="str">
        <f>HYPERLINK("https://nconnect.nicmar.ac.in/storage/profile/6a832461c4a86.png","Download")</f>
        <v>0</v>
      </c>
      <c r="BY20" s="1" t="s">
        <v>84</v>
      </c>
    </row>
    <row r="21" spans="1:77">
      <c r="A21" s="1" t="s">
        <v>178</v>
      </c>
      <c r="B21" s="1" t="s">
        <v>78</v>
      </c>
      <c r="C21" s="1" t="s">
        <v>600</v>
      </c>
      <c r="D21" s="1" t="s">
        <v>601</v>
      </c>
      <c r="E21" s="1" t="s">
        <v>602</v>
      </c>
      <c r="F21" s="1" t="s">
        <v>603</v>
      </c>
      <c r="G21" s="1" t="s">
        <v>604</v>
      </c>
      <c r="H21" s="1" t="s">
        <v>84</v>
      </c>
      <c r="I21" s="3"/>
      <c r="J21" s="1" t="s">
        <v>530</v>
      </c>
      <c r="K21" s="1" t="s">
        <v>86</v>
      </c>
      <c r="L21" s="1" t="s">
        <v>605</v>
      </c>
      <c r="M21" s="1" t="s">
        <v>606</v>
      </c>
      <c r="N21" s="1">
        <v>8320285072</v>
      </c>
      <c r="O21" s="1" t="s">
        <v>89</v>
      </c>
      <c r="P21" s="1" t="s">
        <v>607</v>
      </c>
      <c r="Q21" s="1" t="s">
        <v>91</v>
      </c>
      <c r="R21" s="1" t="s">
        <v>608</v>
      </c>
      <c r="S21" s="1" t="s">
        <v>609</v>
      </c>
      <c r="T21" s="1" t="s">
        <v>130</v>
      </c>
      <c r="U21" s="1">
        <v>382677326713</v>
      </c>
      <c r="V21" s="1" t="s">
        <v>610</v>
      </c>
      <c r="W21" s="1">
        <v>9824424463</v>
      </c>
      <c r="X21" s="1" t="s">
        <v>611</v>
      </c>
      <c r="Y21" s="1" t="s">
        <v>612</v>
      </c>
      <c r="Z21" s="1">
        <v>9033007042</v>
      </c>
      <c r="AA21" s="1" t="s">
        <v>97</v>
      </c>
      <c r="AB21" s="1" t="s">
        <v>613</v>
      </c>
      <c r="AC21" s="1" t="s">
        <v>614</v>
      </c>
      <c r="AD21" s="1" t="s">
        <v>382</v>
      </c>
      <c r="AE21" s="1" t="s">
        <v>613</v>
      </c>
      <c r="AF21" s="1" t="s">
        <v>614</v>
      </c>
      <c r="AG21" s="1" t="s">
        <v>382</v>
      </c>
      <c r="AH21" s="1" t="s">
        <v>101</v>
      </c>
      <c r="AI21" s="1" t="s">
        <v>101</v>
      </c>
      <c r="AJ21" s="1" t="s">
        <v>615</v>
      </c>
      <c r="AK21" s="1" t="s">
        <v>616</v>
      </c>
      <c r="AL21" s="1" t="s">
        <v>570</v>
      </c>
      <c r="AM21" s="1" t="s">
        <v>414</v>
      </c>
      <c r="AN21" s="1">
        <v>76.66</v>
      </c>
      <c r="AO21" s="1" t="s">
        <v>84</v>
      </c>
      <c r="AP21" s="1" t="s">
        <v>617</v>
      </c>
      <c r="AQ21" s="1" t="s">
        <v>616</v>
      </c>
      <c r="AR21" s="1" t="s">
        <v>108</v>
      </c>
      <c r="AS21" s="1" t="s">
        <v>416</v>
      </c>
      <c r="AT21" s="1">
        <v>72</v>
      </c>
      <c r="AU21" s="1" t="s">
        <v>84</v>
      </c>
      <c r="AV21" s="1" t="s">
        <v>84</v>
      </c>
      <c r="AW21" s="1" t="s">
        <v>84</v>
      </c>
      <c r="AX21" s="1" t="s">
        <v>84</v>
      </c>
      <c r="AY21" s="1" t="s">
        <v>84</v>
      </c>
      <c r="AZ21" s="1" t="s">
        <v>84</v>
      </c>
      <c r="BA21" s="1" t="s">
        <v>84</v>
      </c>
      <c r="BB21" s="1" t="s">
        <v>618</v>
      </c>
      <c r="BC21" s="1" t="s">
        <v>619</v>
      </c>
      <c r="BD21" s="1" t="s">
        <v>112</v>
      </c>
      <c r="BE21" s="1" t="s">
        <v>620</v>
      </c>
      <c r="BF21" s="1" t="s">
        <v>114</v>
      </c>
      <c r="BG21" s="1" t="s">
        <v>115</v>
      </c>
      <c r="BH21" s="1">
        <v>67.7</v>
      </c>
      <c r="BI21" s="1">
        <v>7.47</v>
      </c>
      <c r="BJ21" s="1" t="s">
        <v>84</v>
      </c>
      <c r="BK21" s="1" t="s">
        <v>84</v>
      </c>
      <c r="BL21" s="1" t="s">
        <v>84</v>
      </c>
      <c r="BM21" s="1" t="s">
        <v>84</v>
      </c>
      <c r="BN21" s="1" t="s">
        <v>84</v>
      </c>
      <c r="BO21" s="1" t="s">
        <v>84</v>
      </c>
      <c r="BP21" s="1" t="s">
        <v>84</v>
      </c>
      <c r="BQ21" s="1" t="s">
        <v>84</v>
      </c>
      <c r="BR21" s="1" t="s">
        <v>621</v>
      </c>
      <c r="BS21" s="1" t="s">
        <v>622</v>
      </c>
      <c r="BT21" s="1">
        <v>10</v>
      </c>
      <c r="BU21" s="1" t="s">
        <v>623</v>
      </c>
      <c r="BV21" s="1">
        <v>13</v>
      </c>
      <c r="BW21" s="1" t="s">
        <v>624</v>
      </c>
      <c r="BX21" s="1" t="str">
        <f>HYPERLINK("https://nconnect.nicmar.ac.in/storage/profile/6a820945d9ae0.png","Download")</f>
        <v>0</v>
      </c>
      <c r="BY21" s="1" t="s">
        <v>84</v>
      </c>
    </row>
    <row r="22" spans="1:77">
      <c r="A22" s="1" t="s">
        <v>625</v>
      </c>
      <c r="B22" s="1" t="s">
        <v>78</v>
      </c>
      <c r="C22" s="1" t="s">
        <v>626</v>
      </c>
      <c r="D22" s="1" t="s">
        <v>627</v>
      </c>
      <c r="E22" s="1" t="s">
        <v>628</v>
      </c>
      <c r="F22" s="1" t="s">
        <v>629</v>
      </c>
      <c r="G22" s="1" t="s">
        <v>630</v>
      </c>
      <c r="H22" s="1" t="s">
        <v>84</v>
      </c>
      <c r="I22" s="3"/>
      <c r="J22" s="1" t="s">
        <v>530</v>
      </c>
      <c r="K22" s="1" t="s">
        <v>86</v>
      </c>
      <c r="L22" s="1" t="s">
        <v>631</v>
      </c>
      <c r="M22" s="1" t="s">
        <v>632</v>
      </c>
      <c r="N22" s="1">
        <v>7666565660</v>
      </c>
      <c r="O22" s="1" t="s">
        <v>89</v>
      </c>
      <c r="P22" s="1" t="s">
        <v>633</v>
      </c>
      <c r="Q22" s="1" t="s">
        <v>91</v>
      </c>
      <c r="R22" s="1" t="s">
        <v>634</v>
      </c>
      <c r="S22" s="1" t="s">
        <v>635</v>
      </c>
      <c r="T22" s="1" t="s">
        <v>189</v>
      </c>
      <c r="U22" s="1">
        <v>960180955820</v>
      </c>
      <c r="V22" s="1" t="s">
        <v>636</v>
      </c>
      <c r="W22" s="1">
        <v>9422275797</v>
      </c>
      <c r="X22" s="1" t="s">
        <v>637</v>
      </c>
      <c r="Y22" s="1" t="s">
        <v>638</v>
      </c>
      <c r="Z22" s="1">
        <v>9422275797</v>
      </c>
      <c r="AA22" s="1" t="s">
        <v>134</v>
      </c>
      <c r="AB22" s="1" t="s">
        <v>639</v>
      </c>
      <c r="AC22" s="1" t="s">
        <v>640</v>
      </c>
      <c r="AD22" s="1" t="s">
        <v>137</v>
      </c>
      <c r="AE22" s="1" t="s">
        <v>639</v>
      </c>
      <c r="AF22" s="1" t="s">
        <v>640</v>
      </c>
      <c r="AG22" s="1" t="s">
        <v>137</v>
      </c>
      <c r="AH22" s="1" t="s">
        <v>101</v>
      </c>
      <c r="AI22" s="1" t="s">
        <v>101</v>
      </c>
      <c r="AJ22" s="1" t="s">
        <v>641</v>
      </c>
      <c r="AK22" s="1" t="s">
        <v>642</v>
      </c>
      <c r="AL22" s="1" t="s">
        <v>327</v>
      </c>
      <c r="AM22" s="1" t="s">
        <v>140</v>
      </c>
      <c r="AN22" s="1">
        <v>91.4</v>
      </c>
      <c r="AO22" s="1">
        <v>9.62</v>
      </c>
      <c r="AP22" s="1" t="s">
        <v>643</v>
      </c>
      <c r="AQ22" s="1" t="s">
        <v>644</v>
      </c>
      <c r="AR22" s="1" t="s">
        <v>225</v>
      </c>
      <c r="AS22" s="1" t="s">
        <v>388</v>
      </c>
      <c r="AT22" s="1">
        <v>86.17</v>
      </c>
      <c r="AU22" s="1">
        <v>9.07</v>
      </c>
      <c r="AV22" s="1" t="s">
        <v>84</v>
      </c>
      <c r="AW22" s="1" t="s">
        <v>84</v>
      </c>
      <c r="AX22" s="1" t="s">
        <v>84</v>
      </c>
      <c r="AY22" s="1" t="s">
        <v>84</v>
      </c>
      <c r="AZ22" s="1" t="s">
        <v>84</v>
      </c>
      <c r="BA22" s="1" t="s">
        <v>84</v>
      </c>
      <c r="BB22" s="1" t="s">
        <v>645</v>
      </c>
      <c r="BC22" s="1" t="s">
        <v>646</v>
      </c>
      <c r="BD22" s="1" t="s">
        <v>112</v>
      </c>
      <c r="BE22" s="1" t="s">
        <v>620</v>
      </c>
      <c r="BF22" s="1" t="s">
        <v>647</v>
      </c>
      <c r="BG22" s="1" t="s">
        <v>115</v>
      </c>
      <c r="BH22" s="1">
        <v>78.0</v>
      </c>
      <c r="BI22" s="1">
        <v>8.55</v>
      </c>
      <c r="BJ22" s="1" t="s">
        <v>84</v>
      </c>
      <c r="BK22" s="1" t="s">
        <v>84</v>
      </c>
      <c r="BL22" s="1" t="s">
        <v>84</v>
      </c>
      <c r="BM22" s="1" t="s">
        <v>84</v>
      </c>
      <c r="BN22" s="1" t="s">
        <v>84</v>
      </c>
      <c r="BO22" s="1" t="s">
        <v>84</v>
      </c>
      <c r="BP22" s="1" t="s">
        <v>84</v>
      </c>
      <c r="BQ22" s="1" t="s">
        <v>84</v>
      </c>
      <c r="BR22" s="1" t="s">
        <v>648</v>
      </c>
      <c r="BS22" s="1" t="s">
        <v>84</v>
      </c>
      <c r="BT22" s="1"/>
      <c r="BU22" s="1" t="s">
        <v>84</v>
      </c>
      <c r="BV22" s="1"/>
      <c r="BW22" s="1" t="s">
        <v>84</v>
      </c>
      <c r="BX22" s="1" t="str">
        <f>HYPERLINK("https://nconnect.nicmar.ac.in/storage/profile/6aaa33444e6b7.png","Download")</f>
        <v>0</v>
      </c>
      <c r="BY22" s="1" t="s">
        <v>84</v>
      </c>
    </row>
    <row r="23" spans="1:77">
      <c r="A23" s="1" t="s">
        <v>77</v>
      </c>
      <c r="B23" s="1" t="s">
        <v>78</v>
      </c>
      <c r="C23" s="1" t="s">
        <v>649</v>
      </c>
      <c r="D23" s="1" t="s">
        <v>650</v>
      </c>
      <c r="E23" s="1" t="s">
        <v>651</v>
      </c>
      <c r="F23" s="1" t="s">
        <v>652</v>
      </c>
      <c r="G23" s="1" t="s">
        <v>653</v>
      </c>
      <c r="H23" s="1" t="s">
        <v>84</v>
      </c>
      <c r="I23" s="3"/>
      <c r="J23" s="1" t="s">
        <v>85</v>
      </c>
      <c r="K23" s="1" t="s">
        <v>86</v>
      </c>
      <c r="L23" s="1" t="s">
        <v>654</v>
      </c>
      <c r="M23" s="1" t="s">
        <v>655</v>
      </c>
      <c r="N23" s="1">
        <v>9960334121</v>
      </c>
      <c r="O23" s="1" t="s">
        <v>89</v>
      </c>
      <c r="P23" s="1" t="s">
        <v>656</v>
      </c>
      <c r="Q23" s="1" t="s">
        <v>91</v>
      </c>
      <c r="R23" s="1" t="s">
        <v>534</v>
      </c>
      <c r="S23" s="1" t="s">
        <v>657</v>
      </c>
      <c r="T23" s="1" t="s">
        <v>130</v>
      </c>
      <c r="U23" s="1">
        <v>853524862641</v>
      </c>
      <c r="V23" s="1" t="s">
        <v>658</v>
      </c>
      <c r="W23" s="1">
        <v>8983487717</v>
      </c>
      <c r="X23" s="1" t="s">
        <v>611</v>
      </c>
      <c r="Y23" s="1" t="s">
        <v>659</v>
      </c>
      <c r="Z23" s="1">
        <v>9922394121</v>
      </c>
      <c r="AA23" s="1" t="s">
        <v>134</v>
      </c>
      <c r="AB23" s="1" t="s">
        <v>660</v>
      </c>
      <c r="AC23" s="1" t="s">
        <v>136</v>
      </c>
      <c r="AD23" s="1" t="s">
        <v>137</v>
      </c>
      <c r="AE23" s="1" t="s">
        <v>660</v>
      </c>
      <c r="AF23" s="1" t="s">
        <v>136</v>
      </c>
      <c r="AG23" s="1" t="s">
        <v>137</v>
      </c>
      <c r="AH23" s="1" t="s">
        <v>101</v>
      </c>
      <c r="AI23" s="1" t="s">
        <v>101</v>
      </c>
      <c r="AJ23" s="1" t="s">
        <v>661</v>
      </c>
      <c r="AK23" s="1" t="s">
        <v>662</v>
      </c>
      <c r="AL23" s="1" t="s">
        <v>249</v>
      </c>
      <c r="AM23" s="1" t="s">
        <v>104</v>
      </c>
      <c r="AN23" s="1">
        <v>71.4</v>
      </c>
      <c r="AO23" s="1" t="s">
        <v>84</v>
      </c>
      <c r="AP23" s="1" t="s">
        <v>84</v>
      </c>
      <c r="AQ23" s="1" t="s">
        <v>84</v>
      </c>
      <c r="AR23" s="1" t="s">
        <v>84</v>
      </c>
      <c r="AS23" s="1" t="s">
        <v>84</v>
      </c>
      <c r="AT23" s="1" t="s">
        <v>84</v>
      </c>
      <c r="AU23" s="1" t="s">
        <v>84</v>
      </c>
      <c r="AV23" s="1" t="s">
        <v>486</v>
      </c>
      <c r="AW23" s="1" t="s">
        <v>663</v>
      </c>
      <c r="AX23" s="1" t="s">
        <v>221</v>
      </c>
      <c r="AY23" s="1" t="s">
        <v>255</v>
      </c>
      <c r="AZ23" s="1">
        <v>81.42</v>
      </c>
      <c r="BA23" s="1" t="s">
        <v>84</v>
      </c>
      <c r="BB23" s="1" t="s">
        <v>544</v>
      </c>
      <c r="BC23" s="1" t="s">
        <v>664</v>
      </c>
      <c r="BD23" s="1" t="s">
        <v>172</v>
      </c>
      <c r="BE23" s="1" t="s">
        <v>113</v>
      </c>
      <c r="BF23" s="1" t="s">
        <v>255</v>
      </c>
      <c r="BG23" s="1" t="s">
        <v>665</v>
      </c>
      <c r="BH23" s="1">
        <v>62.85</v>
      </c>
      <c r="BI23" s="1">
        <v>6.88</v>
      </c>
      <c r="BJ23" s="1" t="s">
        <v>84</v>
      </c>
      <c r="BK23" s="1" t="s">
        <v>84</v>
      </c>
      <c r="BL23" s="1" t="s">
        <v>84</v>
      </c>
      <c r="BM23" s="1" t="s">
        <v>84</v>
      </c>
      <c r="BN23" s="1" t="s">
        <v>84</v>
      </c>
      <c r="BO23" s="1" t="s">
        <v>84</v>
      </c>
      <c r="BP23" s="1" t="s">
        <v>84</v>
      </c>
      <c r="BQ23" s="1" t="s">
        <v>84</v>
      </c>
      <c r="BR23" s="1" t="s">
        <v>666</v>
      </c>
      <c r="BS23" s="1" t="s">
        <v>667</v>
      </c>
      <c r="BT23" s="1">
        <v>12</v>
      </c>
      <c r="BU23" s="1" t="s">
        <v>84</v>
      </c>
      <c r="BV23" s="1"/>
      <c r="BW23" s="1" t="s">
        <v>84</v>
      </c>
      <c r="BX23" s="1" t="str">
        <f>HYPERLINK("https://nconnect.nicmar.ac.in/storage/profile/6a85e77934f43.png","Download")</f>
        <v>0</v>
      </c>
      <c r="BY23" s="1" t="s">
        <v>84</v>
      </c>
    </row>
    <row r="24" spans="1:77">
      <c r="A24" s="1" t="s">
        <v>77</v>
      </c>
      <c r="B24" s="1" t="s">
        <v>78</v>
      </c>
      <c r="C24" s="1" t="s">
        <v>668</v>
      </c>
      <c r="D24" s="1" t="s">
        <v>669</v>
      </c>
      <c r="E24" s="1" t="s">
        <v>670</v>
      </c>
      <c r="F24" s="1" t="s">
        <v>671</v>
      </c>
      <c r="G24" s="1" t="s">
        <v>672</v>
      </c>
      <c r="H24" s="1" t="s">
        <v>84</v>
      </c>
      <c r="I24" s="3"/>
      <c r="J24" s="1" t="s">
        <v>124</v>
      </c>
      <c r="K24" s="1" t="s">
        <v>86</v>
      </c>
      <c r="L24" s="1" t="s">
        <v>673</v>
      </c>
      <c r="M24" s="1" t="s">
        <v>674</v>
      </c>
      <c r="N24" s="1">
        <v>9764337998</v>
      </c>
      <c r="O24" s="1" t="s">
        <v>315</v>
      </c>
      <c r="P24" s="1" t="s">
        <v>675</v>
      </c>
      <c r="Q24" s="1" t="s">
        <v>91</v>
      </c>
      <c r="R24" s="1" t="s">
        <v>676</v>
      </c>
      <c r="S24" s="1" t="s">
        <v>677</v>
      </c>
      <c r="T24" s="1" t="s">
        <v>94</v>
      </c>
      <c r="U24" s="1">
        <v>569048137403</v>
      </c>
      <c r="V24" s="1" t="s">
        <v>670</v>
      </c>
      <c r="W24" s="1">
        <v>9890499880</v>
      </c>
      <c r="X24" s="1" t="s">
        <v>678</v>
      </c>
      <c r="Y24" s="1" t="s">
        <v>679</v>
      </c>
      <c r="Z24" s="1">
        <v>8180005299</v>
      </c>
      <c r="AA24" s="1" t="s">
        <v>680</v>
      </c>
      <c r="AB24" s="1" t="s">
        <v>681</v>
      </c>
      <c r="AC24" s="1" t="s">
        <v>682</v>
      </c>
      <c r="AD24" s="1" t="s">
        <v>137</v>
      </c>
      <c r="AE24" s="1" t="s">
        <v>681</v>
      </c>
      <c r="AF24" s="1" t="s">
        <v>682</v>
      </c>
      <c r="AG24" s="1" t="s">
        <v>137</v>
      </c>
      <c r="AH24" s="1" t="s">
        <v>101</v>
      </c>
      <c r="AI24" s="1" t="s">
        <v>101</v>
      </c>
      <c r="AJ24" s="1" t="s">
        <v>683</v>
      </c>
      <c r="AK24" s="1" t="s">
        <v>684</v>
      </c>
      <c r="AL24" s="1" t="s">
        <v>104</v>
      </c>
      <c r="AM24" s="1" t="s">
        <v>105</v>
      </c>
      <c r="AN24" s="1">
        <v>78.4</v>
      </c>
      <c r="AO24" s="1" t="s">
        <v>84</v>
      </c>
      <c r="AP24" s="1" t="s">
        <v>685</v>
      </c>
      <c r="AQ24" s="1" t="s">
        <v>686</v>
      </c>
      <c r="AR24" s="1" t="s">
        <v>252</v>
      </c>
      <c r="AS24" s="1" t="s">
        <v>438</v>
      </c>
      <c r="AT24" s="1">
        <v>82.83</v>
      </c>
      <c r="AU24" s="1" t="s">
        <v>84</v>
      </c>
      <c r="AV24" s="1" t="s">
        <v>84</v>
      </c>
      <c r="AW24" s="1" t="s">
        <v>84</v>
      </c>
      <c r="AX24" s="1" t="s">
        <v>84</v>
      </c>
      <c r="AY24" s="1" t="s">
        <v>84</v>
      </c>
      <c r="AZ24" s="1" t="s">
        <v>84</v>
      </c>
      <c r="BA24" s="1" t="s">
        <v>84</v>
      </c>
      <c r="BB24" s="1" t="s">
        <v>687</v>
      </c>
      <c r="BC24" s="1" t="s">
        <v>688</v>
      </c>
      <c r="BD24" s="1" t="s">
        <v>546</v>
      </c>
      <c r="BE24" s="1" t="s">
        <v>547</v>
      </c>
      <c r="BF24" s="1" t="s">
        <v>109</v>
      </c>
      <c r="BG24" s="1" t="s">
        <v>441</v>
      </c>
      <c r="BH24" s="1">
        <v>68.6</v>
      </c>
      <c r="BI24" s="1">
        <v>7.61</v>
      </c>
      <c r="BJ24" s="1" t="s">
        <v>84</v>
      </c>
      <c r="BK24" s="1" t="s">
        <v>84</v>
      </c>
      <c r="BL24" s="1" t="s">
        <v>84</v>
      </c>
      <c r="BM24" s="1" t="s">
        <v>84</v>
      </c>
      <c r="BN24" s="1" t="s">
        <v>84</v>
      </c>
      <c r="BO24" s="1" t="s">
        <v>84</v>
      </c>
      <c r="BP24" s="1" t="s">
        <v>84</v>
      </c>
      <c r="BQ24" s="1" t="s">
        <v>84</v>
      </c>
      <c r="BR24" s="1" t="s">
        <v>689</v>
      </c>
      <c r="BS24" s="1" t="s">
        <v>84</v>
      </c>
      <c r="BT24" s="1"/>
      <c r="BU24" s="1" t="s">
        <v>690</v>
      </c>
      <c r="BV24" s="1">
        <v>19</v>
      </c>
      <c r="BW24" s="1" t="s">
        <v>691</v>
      </c>
      <c r="BX24" s="1" t="str">
        <f>HYPERLINK("https://nconnect.nicmar.ac.in/storage/profile/6a8696a4573c8.png","Download")</f>
        <v>0</v>
      </c>
      <c r="BY24" s="1" t="s">
        <v>84</v>
      </c>
    </row>
    <row r="25" spans="1:77">
      <c r="A25" s="1" t="s">
        <v>77</v>
      </c>
      <c r="B25" s="1" t="s">
        <v>78</v>
      </c>
      <c r="C25" s="1" t="s">
        <v>692</v>
      </c>
      <c r="D25" s="1" t="s">
        <v>693</v>
      </c>
      <c r="E25" s="1" t="s">
        <v>84</v>
      </c>
      <c r="F25" s="1" t="s">
        <v>694</v>
      </c>
      <c r="G25" s="1" t="s">
        <v>695</v>
      </c>
      <c r="H25" s="1" t="s">
        <v>84</v>
      </c>
      <c r="I25" s="3"/>
      <c r="J25" s="1" t="s">
        <v>124</v>
      </c>
      <c r="K25" s="1" t="s">
        <v>86</v>
      </c>
      <c r="L25" s="1" t="s">
        <v>696</v>
      </c>
      <c r="M25" s="1" t="s">
        <v>697</v>
      </c>
      <c r="N25" s="1">
        <v>9482192677</v>
      </c>
      <c r="O25" s="1" t="s">
        <v>89</v>
      </c>
      <c r="P25" s="1" t="s">
        <v>698</v>
      </c>
      <c r="Q25" s="1" t="s">
        <v>91</v>
      </c>
      <c r="R25" s="1" t="s">
        <v>699</v>
      </c>
      <c r="S25" s="1" t="s">
        <v>700</v>
      </c>
      <c r="T25" s="1" t="s">
        <v>94</v>
      </c>
      <c r="U25" s="1">
        <v>598855570125</v>
      </c>
      <c r="V25" s="1" t="s">
        <v>701</v>
      </c>
      <c r="W25" s="1">
        <v>9036594211</v>
      </c>
      <c r="X25" s="1" t="s">
        <v>132</v>
      </c>
      <c r="Y25" s="1" t="s">
        <v>702</v>
      </c>
      <c r="Z25" s="1">
        <v>9916330173</v>
      </c>
      <c r="AA25" s="1" t="s">
        <v>162</v>
      </c>
      <c r="AB25" s="1" t="s">
        <v>703</v>
      </c>
      <c r="AC25" s="1" t="s">
        <v>704</v>
      </c>
      <c r="AD25" s="1" t="s">
        <v>705</v>
      </c>
      <c r="AE25" s="1" t="s">
        <v>703</v>
      </c>
      <c r="AF25" s="1" t="s">
        <v>704</v>
      </c>
      <c r="AG25" s="1" t="s">
        <v>705</v>
      </c>
      <c r="AH25" s="1" t="s">
        <v>101</v>
      </c>
      <c r="AI25" s="1" t="s">
        <v>101</v>
      </c>
      <c r="AJ25" s="1" t="s">
        <v>706</v>
      </c>
      <c r="AK25" s="1" t="s">
        <v>707</v>
      </c>
      <c r="AL25" s="1" t="s">
        <v>249</v>
      </c>
      <c r="AM25" s="1" t="s">
        <v>570</v>
      </c>
      <c r="AN25" s="1">
        <v>77.44</v>
      </c>
      <c r="AO25" s="1">
        <v>0</v>
      </c>
      <c r="AP25" s="1" t="s">
        <v>708</v>
      </c>
      <c r="AQ25" s="1" t="s">
        <v>709</v>
      </c>
      <c r="AR25" s="1" t="s">
        <v>168</v>
      </c>
      <c r="AS25" s="1" t="s">
        <v>252</v>
      </c>
      <c r="AT25" s="1">
        <v>80.17</v>
      </c>
      <c r="AU25" s="1" t="s">
        <v>84</v>
      </c>
      <c r="AV25" s="1" t="s">
        <v>84</v>
      </c>
      <c r="AW25" s="1" t="s">
        <v>84</v>
      </c>
      <c r="AX25" s="1" t="s">
        <v>84</v>
      </c>
      <c r="AY25" s="1" t="s">
        <v>84</v>
      </c>
      <c r="AZ25" s="1" t="s">
        <v>84</v>
      </c>
      <c r="BA25" s="1" t="s">
        <v>84</v>
      </c>
      <c r="BB25" s="1" t="s">
        <v>710</v>
      </c>
      <c r="BC25" s="1" t="s">
        <v>711</v>
      </c>
      <c r="BD25" s="1" t="s">
        <v>172</v>
      </c>
      <c r="BE25" s="1" t="s">
        <v>113</v>
      </c>
      <c r="BF25" s="1" t="s">
        <v>712</v>
      </c>
      <c r="BG25" s="1" t="s">
        <v>665</v>
      </c>
      <c r="BH25" s="1">
        <v>61</v>
      </c>
      <c r="BI25" s="1">
        <v>6.85</v>
      </c>
      <c r="BJ25" s="1" t="s">
        <v>84</v>
      </c>
      <c r="BK25" s="1" t="s">
        <v>84</v>
      </c>
      <c r="BL25" s="1" t="s">
        <v>84</v>
      </c>
      <c r="BM25" s="1" t="s">
        <v>84</v>
      </c>
      <c r="BN25" s="1" t="s">
        <v>84</v>
      </c>
      <c r="BO25" s="1" t="s">
        <v>84</v>
      </c>
      <c r="BP25" s="1" t="s">
        <v>84</v>
      </c>
      <c r="BQ25" s="1" t="s">
        <v>84</v>
      </c>
      <c r="BR25" s="1" t="s">
        <v>713</v>
      </c>
      <c r="BS25" s="1" t="s">
        <v>714</v>
      </c>
      <c r="BT25" s="1">
        <v>22</v>
      </c>
      <c r="BU25" s="1" t="s">
        <v>715</v>
      </c>
      <c r="BV25" s="1">
        <v>4</v>
      </c>
      <c r="BW25" s="1" t="s">
        <v>716</v>
      </c>
      <c r="BX25" s="1" t="str">
        <f>HYPERLINK("https://nconnect.nicmar.ac.in/storage/profile/6a846d71c22ca.png","Download")</f>
        <v>0</v>
      </c>
      <c r="BY25" s="1" t="s">
        <v>84</v>
      </c>
    </row>
    <row r="26" spans="1:77">
      <c r="A26" s="1" t="s">
        <v>77</v>
      </c>
      <c r="B26" s="1" t="s">
        <v>78</v>
      </c>
      <c r="C26" s="1" t="s">
        <v>717</v>
      </c>
      <c r="D26" s="1" t="s">
        <v>718</v>
      </c>
      <c r="E26" s="1" t="s">
        <v>84</v>
      </c>
      <c r="F26" s="1" t="s">
        <v>694</v>
      </c>
      <c r="G26" s="1" t="s">
        <v>719</v>
      </c>
      <c r="H26" s="1" t="s">
        <v>84</v>
      </c>
      <c r="I26" s="3"/>
      <c r="J26" s="1" t="s">
        <v>124</v>
      </c>
      <c r="K26" s="1" t="s">
        <v>86</v>
      </c>
      <c r="L26" s="1" t="s">
        <v>720</v>
      </c>
      <c r="M26" s="1" t="s">
        <v>721</v>
      </c>
      <c r="N26" s="1">
        <v>9944346351</v>
      </c>
      <c r="O26" s="1" t="s">
        <v>89</v>
      </c>
      <c r="P26" s="1" t="s">
        <v>722</v>
      </c>
      <c r="Q26" s="1" t="s">
        <v>91</v>
      </c>
      <c r="R26" s="1" t="s">
        <v>723</v>
      </c>
      <c r="S26" s="1" t="s">
        <v>724</v>
      </c>
      <c r="T26" s="1" t="s">
        <v>157</v>
      </c>
      <c r="U26" s="1">
        <v>232874936025</v>
      </c>
      <c r="V26" s="1" t="s">
        <v>725</v>
      </c>
      <c r="W26" s="1">
        <v>9443314590</v>
      </c>
      <c r="X26" s="1" t="s">
        <v>726</v>
      </c>
      <c r="Y26" s="1" t="s">
        <v>727</v>
      </c>
      <c r="Z26" s="1">
        <v>9443314598</v>
      </c>
      <c r="AA26" s="1" t="s">
        <v>97</v>
      </c>
      <c r="AB26" s="1" t="s">
        <v>728</v>
      </c>
      <c r="AC26" s="1" t="s">
        <v>729</v>
      </c>
      <c r="AD26" s="1" t="s">
        <v>165</v>
      </c>
      <c r="AE26" s="1" t="s">
        <v>728</v>
      </c>
      <c r="AF26" s="1" t="s">
        <v>729</v>
      </c>
      <c r="AG26" s="1" t="s">
        <v>165</v>
      </c>
      <c r="AH26" s="1" t="s">
        <v>101</v>
      </c>
      <c r="AI26" s="1" t="s">
        <v>101</v>
      </c>
      <c r="AJ26" s="1" t="s">
        <v>730</v>
      </c>
      <c r="AK26" s="1" t="s">
        <v>731</v>
      </c>
      <c r="AL26" s="1" t="s">
        <v>221</v>
      </c>
      <c r="AM26" s="1" t="s">
        <v>140</v>
      </c>
      <c r="AN26" s="1">
        <v>91.6</v>
      </c>
      <c r="AO26" s="1" t="s">
        <v>84</v>
      </c>
      <c r="AP26" s="1" t="s">
        <v>730</v>
      </c>
      <c r="AQ26" s="1" t="s">
        <v>732</v>
      </c>
      <c r="AR26" s="1" t="s">
        <v>278</v>
      </c>
      <c r="AS26" s="1" t="s">
        <v>416</v>
      </c>
      <c r="AT26" s="1">
        <v>91.15</v>
      </c>
      <c r="AU26" s="1" t="s">
        <v>84</v>
      </c>
      <c r="AV26" s="1" t="s">
        <v>84</v>
      </c>
      <c r="AW26" s="1" t="s">
        <v>84</v>
      </c>
      <c r="AX26" s="1" t="s">
        <v>84</v>
      </c>
      <c r="AY26" s="1" t="s">
        <v>84</v>
      </c>
      <c r="AZ26" s="1" t="s">
        <v>84</v>
      </c>
      <c r="BA26" s="1" t="s">
        <v>84</v>
      </c>
      <c r="BB26" s="1" t="s">
        <v>733</v>
      </c>
      <c r="BC26" s="1" t="s">
        <v>734</v>
      </c>
      <c r="BD26" s="1" t="s">
        <v>112</v>
      </c>
      <c r="BE26" s="1" t="s">
        <v>113</v>
      </c>
      <c r="BF26" s="1" t="s">
        <v>114</v>
      </c>
      <c r="BG26" s="1" t="s">
        <v>735</v>
      </c>
      <c r="BH26" s="1">
        <v>81.2</v>
      </c>
      <c r="BI26" s="1">
        <v>8.11</v>
      </c>
      <c r="BJ26" s="1" t="s">
        <v>84</v>
      </c>
      <c r="BK26" s="1" t="s">
        <v>84</v>
      </c>
      <c r="BL26" s="1" t="s">
        <v>84</v>
      </c>
      <c r="BM26" s="1" t="s">
        <v>84</v>
      </c>
      <c r="BN26" s="1" t="s">
        <v>84</v>
      </c>
      <c r="BO26" s="1" t="s">
        <v>84</v>
      </c>
      <c r="BP26" s="1" t="s">
        <v>84</v>
      </c>
      <c r="BQ26" s="1" t="s">
        <v>84</v>
      </c>
      <c r="BR26" s="1" t="s">
        <v>736</v>
      </c>
      <c r="BS26" s="1" t="s">
        <v>737</v>
      </c>
      <c r="BT26" s="1">
        <v>12</v>
      </c>
      <c r="BU26" s="1" t="s">
        <v>738</v>
      </c>
      <c r="BV26" s="1">
        <v>6</v>
      </c>
      <c r="BW26" s="1" t="s">
        <v>84</v>
      </c>
      <c r="BX26" s="1" t="str">
        <f>HYPERLINK("https://nconnect.nicmar.ac.in/storage/profile/6a992a4c76527.png","Download")</f>
        <v>0</v>
      </c>
      <c r="BY26" s="1" t="s">
        <v>84</v>
      </c>
    </row>
    <row r="27" spans="1:77">
      <c r="A27" s="1" t="s">
        <v>77</v>
      </c>
      <c r="B27" s="1" t="s">
        <v>78</v>
      </c>
      <c r="C27" s="1" t="s">
        <v>739</v>
      </c>
      <c r="D27" s="1" t="s">
        <v>740</v>
      </c>
      <c r="E27" s="1" t="s">
        <v>310</v>
      </c>
      <c r="F27" s="1" t="s">
        <v>741</v>
      </c>
      <c r="G27" s="1" t="s">
        <v>742</v>
      </c>
      <c r="H27" s="1" t="s">
        <v>84</v>
      </c>
      <c r="I27" s="3"/>
      <c r="J27" s="1" t="s">
        <v>370</v>
      </c>
      <c r="K27" s="1" t="s">
        <v>86</v>
      </c>
      <c r="L27" s="1" t="s">
        <v>743</v>
      </c>
      <c r="M27" s="1" t="s">
        <v>744</v>
      </c>
      <c r="N27" s="1">
        <v>7028977330</v>
      </c>
      <c r="O27" s="1" t="s">
        <v>315</v>
      </c>
      <c r="P27" s="1" t="s">
        <v>745</v>
      </c>
      <c r="Q27" s="1" t="s">
        <v>91</v>
      </c>
      <c r="R27" s="1" t="s">
        <v>746</v>
      </c>
      <c r="S27" s="1" t="s">
        <v>747</v>
      </c>
      <c r="T27" s="1" t="s">
        <v>157</v>
      </c>
      <c r="U27" s="1">
        <v>593363629144</v>
      </c>
      <c r="V27" s="1" t="s">
        <v>748</v>
      </c>
      <c r="W27" s="1">
        <v>9822922090</v>
      </c>
      <c r="X27" s="1" t="s">
        <v>749</v>
      </c>
      <c r="Y27" s="1" t="s">
        <v>750</v>
      </c>
      <c r="Z27" s="1">
        <v>9850038305</v>
      </c>
      <c r="AA27" s="1" t="s">
        <v>751</v>
      </c>
      <c r="AB27" s="1" t="s">
        <v>752</v>
      </c>
      <c r="AC27" s="1" t="s">
        <v>216</v>
      </c>
      <c r="AD27" s="1" t="s">
        <v>137</v>
      </c>
      <c r="AE27" s="1" t="s">
        <v>752</v>
      </c>
      <c r="AF27" s="1" t="s">
        <v>216</v>
      </c>
      <c r="AG27" s="1" t="s">
        <v>137</v>
      </c>
      <c r="AH27" s="1" t="s">
        <v>101</v>
      </c>
      <c r="AI27" s="1" t="s">
        <v>101</v>
      </c>
      <c r="AJ27" s="1" t="s">
        <v>753</v>
      </c>
      <c r="AK27" s="1" t="s">
        <v>754</v>
      </c>
      <c r="AL27" s="1" t="s">
        <v>755</v>
      </c>
      <c r="AM27" s="1" t="s">
        <v>485</v>
      </c>
      <c r="AN27" s="1">
        <v>83.6</v>
      </c>
      <c r="AO27" s="1" t="s">
        <v>84</v>
      </c>
      <c r="AP27" s="1" t="s">
        <v>756</v>
      </c>
      <c r="AQ27" s="1" t="s">
        <v>754</v>
      </c>
      <c r="AR27" s="1" t="s">
        <v>219</v>
      </c>
      <c r="AS27" s="1" t="s">
        <v>757</v>
      </c>
      <c r="AT27" s="1">
        <v>68.46</v>
      </c>
      <c r="AU27" s="1" t="s">
        <v>84</v>
      </c>
      <c r="AV27" s="1" t="s">
        <v>84</v>
      </c>
      <c r="AW27" s="1" t="s">
        <v>84</v>
      </c>
      <c r="AX27" s="1" t="s">
        <v>84</v>
      </c>
      <c r="AY27" s="1" t="s">
        <v>84</v>
      </c>
      <c r="AZ27" s="1" t="s">
        <v>84</v>
      </c>
      <c r="BA27" s="1" t="s">
        <v>84</v>
      </c>
      <c r="BB27" s="1" t="s">
        <v>758</v>
      </c>
      <c r="BC27" s="1" t="s">
        <v>759</v>
      </c>
      <c r="BD27" s="1" t="s">
        <v>546</v>
      </c>
      <c r="BE27" s="1" t="s">
        <v>760</v>
      </c>
      <c r="BF27" s="1" t="s">
        <v>413</v>
      </c>
      <c r="BG27" s="1" t="s">
        <v>761</v>
      </c>
      <c r="BH27" s="1">
        <v>61.0</v>
      </c>
      <c r="BI27" s="1">
        <v>6.88</v>
      </c>
      <c r="BJ27" s="1" t="s">
        <v>84</v>
      </c>
      <c r="BK27" s="1" t="s">
        <v>84</v>
      </c>
      <c r="BL27" s="1" t="s">
        <v>84</v>
      </c>
      <c r="BM27" s="1" t="s">
        <v>84</v>
      </c>
      <c r="BN27" s="1" t="s">
        <v>84</v>
      </c>
      <c r="BO27" s="1" t="s">
        <v>84</v>
      </c>
      <c r="BP27" s="1" t="s">
        <v>84</v>
      </c>
      <c r="BQ27" s="1" t="s">
        <v>84</v>
      </c>
      <c r="BR27" s="1" t="s">
        <v>762</v>
      </c>
      <c r="BS27" s="1" t="s">
        <v>763</v>
      </c>
      <c r="BT27" s="1">
        <v>32</v>
      </c>
      <c r="BU27" s="1" t="s">
        <v>764</v>
      </c>
      <c r="BV27" s="1">
        <v>34</v>
      </c>
      <c r="BW27" s="1" t="s">
        <v>765</v>
      </c>
      <c r="BX27" s="1" t="str">
        <f>HYPERLINK("https://nconnect.nicmar.ac.in/storage/profile/6a86ffb21b6fe.png","Download")</f>
        <v>0</v>
      </c>
      <c r="BY27" s="1" t="s">
        <v>84</v>
      </c>
    </row>
    <row r="28" spans="1:77">
      <c r="A28" s="1" t="s">
        <v>77</v>
      </c>
      <c r="B28" s="1" t="s">
        <v>78</v>
      </c>
      <c r="C28" s="1" t="s">
        <v>766</v>
      </c>
      <c r="D28" s="1" t="s">
        <v>767</v>
      </c>
      <c r="E28" s="1" t="s">
        <v>84</v>
      </c>
      <c r="F28" s="1" t="s">
        <v>555</v>
      </c>
      <c r="G28" s="1" t="s">
        <v>768</v>
      </c>
      <c r="H28" s="1" t="s">
        <v>84</v>
      </c>
      <c r="I28" s="3"/>
      <c r="J28" s="1" t="s">
        <v>124</v>
      </c>
      <c r="K28" s="1" t="s">
        <v>86</v>
      </c>
      <c r="L28" s="1" t="s">
        <v>769</v>
      </c>
      <c r="M28" s="1" t="s">
        <v>770</v>
      </c>
      <c r="N28" s="1">
        <v>7259722613</v>
      </c>
      <c r="O28" s="1" t="s">
        <v>89</v>
      </c>
      <c r="P28" s="1" t="s">
        <v>771</v>
      </c>
      <c r="Q28" s="1" t="s">
        <v>91</v>
      </c>
      <c r="R28" s="1" t="s">
        <v>772</v>
      </c>
      <c r="S28" s="1" t="s">
        <v>773</v>
      </c>
      <c r="T28" s="1" t="s">
        <v>157</v>
      </c>
      <c r="U28" s="1">
        <v>458476464538</v>
      </c>
      <c r="V28" s="1" t="s">
        <v>774</v>
      </c>
      <c r="W28" s="1">
        <v>9535905347</v>
      </c>
      <c r="X28" s="1" t="s">
        <v>775</v>
      </c>
      <c r="Y28" s="1" t="s">
        <v>776</v>
      </c>
      <c r="Z28" s="1">
        <v>9538885347</v>
      </c>
      <c r="AA28" s="1" t="s">
        <v>243</v>
      </c>
      <c r="AB28" s="1" t="s">
        <v>777</v>
      </c>
      <c r="AC28" s="1" t="s">
        <v>778</v>
      </c>
      <c r="AD28" s="1" t="s">
        <v>705</v>
      </c>
      <c r="AE28" s="1" t="s">
        <v>777</v>
      </c>
      <c r="AF28" s="1" t="s">
        <v>778</v>
      </c>
      <c r="AG28" s="1" t="s">
        <v>705</v>
      </c>
      <c r="AH28" s="1" t="s">
        <v>101</v>
      </c>
      <c r="AI28" s="1" t="s">
        <v>101</v>
      </c>
      <c r="AJ28" s="1" t="s">
        <v>779</v>
      </c>
      <c r="AK28" s="1" t="s">
        <v>780</v>
      </c>
      <c r="AL28" s="1" t="s">
        <v>219</v>
      </c>
      <c r="AM28" s="1" t="s">
        <v>249</v>
      </c>
      <c r="AN28" s="1">
        <v>68.4</v>
      </c>
      <c r="AO28" s="1">
        <v>7.2</v>
      </c>
      <c r="AP28" s="1" t="s">
        <v>781</v>
      </c>
      <c r="AQ28" s="1" t="s">
        <v>782</v>
      </c>
      <c r="AR28" s="1" t="s">
        <v>221</v>
      </c>
      <c r="AS28" s="1" t="s">
        <v>414</v>
      </c>
      <c r="AT28" s="1">
        <v>61.33</v>
      </c>
      <c r="AU28" s="1">
        <v>6.46</v>
      </c>
      <c r="AV28" s="1" t="s">
        <v>84</v>
      </c>
      <c r="AW28" s="1" t="s">
        <v>84</v>
      </c>
      <c r="AX28" s="1" t="s">
        <v>84</v>
      </c>
      <c r="AY28" s="1" t="s">
        <v>84</v>
      </c>
      <c r="AZ28" s="1" t="s">
        <v>84</v>
      </c>
      <c r="BA28" s="1" t="s">
        <v>84</v>
      </c>
      <c r="BB28" s="1" t="s">
        <v>783</v>
      </c>
      <c r="BC28" s="1" t="s">
        <v>784</v>
      </c>
      <c r="BD28" s="1" t="s">
        <v>112</v>
      </c>
      <c r="BE28" s="1" t="s">
        <v>113</v>
      </c>
      <c r="BF28" s="1" t="s">
        <v>168</v>
      </c>
      <c r="BG28" s="1" t="s">
        <v>279</v>
      </c>
      <c r="BH28" s="1">
        <v>75.7</v>
      </c>
      <c r="BI28" s="1">
        <v>7.57</v>
      </c>
      <c r="BJ28" s="1" t="s">
        <v>84</v>
      </c>
      <c r="BK28" s="1" t="s">
        <v>84</v>
      </c>
      <c r="BL28" s="1" t="s">
        <v>84</v>
      </c>
      <c r="BM28" s="1" t="s">
        <v>84</v>
      </c>
      <c r="BN28" s="1" t="s">
        <v>84</v>
      </c>
      <c r="BO28" s="1" t="s">
        <v>84</v>
      </c>
      <c r="BP28" s="1" t="s">
        <v>84</v>
      </c>
      <c r="BQ28" s="1" t="s">
        <v>84</v>
      </c>
      <c r="BR28" s="1" t="s">
        <v>785</v>
      </c>
      <c r="BS28" s="1" t="s">
        <v>786</v>
      </c>
      <c r="BT28" s="1">
        <v>29</v>
      </c>
      <c r="BU28" s="1" t="s">
        <v>787</v>
      </c>
      <c r="BV28" s="1">
        <v>29</v>
      </c>
      <c r="BW28" s="1" t="s">
        <v>84</v>
      </c>
      <c r="BX28" s="1" t="str">
        <f>HYPERLINK("https://nconnect.nicmar.ac.in/storage/profile/6a81bd68de39a.png","Download")</f>
        <v>0</v>
      </c>
      <c r="BY28" s="1" t="s">
        <v>84</v>
      </c>
    </row>
    <row r="29" spans="1:77">
      <c r="A29" s="1" t="s">
        <v>77</v>
      </c>
      <c r="B29" s="1" t="s">
        <v>78</v>
      </c>
      <c r="C29" s="1" t="s">
        <v>788</v>
      </c>
      <c r="D29" s="1" t="s">
        <v>789</v>
      </c>
      <c r="E29" s="1" t="s">
        <v>790</v>
      </c>
      <c r="F29" s="1" t="s">
        <v>791</v>
      </c>
      <c r="G29" s="1" t="s">
        <v>792</v>
      </c>
      <c r="H29" s="1" t="s">
        <v>84</v>
      </c>
      <c r="I29" s="3"/>
      <c r="J29" s="1" t="s">
        <v>530</v>
      </c>
      <c r="K29" s="1" t="s">
        <v>86</v>
      </c>
      <c r="L29" s="1" t="s">
        <v>793</v>
      </c>
      <c r="M29" s="1" t="s">
        <v>794</v>
      </c>
      <c r="N29" s="1">
        <v>7406544856</v>
      </c>
      <c r="O29" s="1" t="s">
        <v>89</v>
      </c>
      <c r="P29" s="1" t="s">
        <v>795</v>
      </c>
      <c r="Q29" s="1" t="s">
        <v>91</v>
      </c>
      <c r="R29" s="1" t="s">
        <v>796</v>
      </c>
      <c r="S29" s="1" t="s">
        <v>797</v>
      </c>
      <c r="T29" s="1" t="s">
        <v>157</v>
      </c>
      <c r="U29" s="1">
        <v>976691243235</v>
      </c>
      <c r="V29" s="1" t="s">
        <v>798</v>
      </c>
      <c r="W29" s="1">
        <v>9663946210</v>
      </c>
      <c r="X29" s="1" t="s">
        <v>799</v>
      </c>
      <c r="Y29" s="1" t="s">
        <v>800</v>
      </c>
      <c r="Z29" s="1">
        <v>6362384223</v>
      </c>
      <c r="AA29" s="1" t="s">
        <v>134</v>
      </c>
      <c r="AB29" s="1" t="s">
        <v>801</v>
      </c>
      <c r="AC29" s="1" t="s">
        <v>802</v>
      </c>
      <c r="AD29" s="1" t="s">
        <v>705</v>
      </c>
      <c r="AE29" s="1" t="s">
        <v>803</v>
      </c>
      <c r="AF29" s="1" t="s">
        <v>324</v>
      </c>
      <c r="AG29" s="1" t="s">
        <v>137</v>
      </c>
      <c r="AH29" s="1" t="s">
        <v>101</v>
      </c>
      <c r="AI29" s="1" t="s">
        <v>101</v>
      </c>
      <c r="AJ29" s="1" t="s">
        <v>804</v>
      </c>
      <c r="AK29" s="1" t="s">
        <v>805</v>
      </c>
      <c r="AL29" s="1" t="s">
        <v>414</v>
      </c>
      <c r="AM29" s="1" t="s">
        <v>141</v>
      </c>
      <c r="AN29" s="1">
        <v>93.12</v>
      </c>
      <c r="AO29" s="1" t="s">
        <v>84</v>
      </c>
      <c r="AP29" s="1" t="s">
        <v>806</v>
      </c>
      <c r="AQ29" s="1" t="s">
        <v>807</v>
      </c>
      <c r="AR29" s="1" t="s">
        <v>255</v>
      </c>
      <c r="AS29" s="1" t="s">
        <v>808</v>
      </c>
      <c r="AT29" s="1">
        <v>87.17</v>
      </c>
      <c r="AU29" s="1" t="s">
        <v>84</v>
      </c>
      <c r="AV29" s="1" t="s">
        <v>84</v>
      </c>
      <c r="AW29" s="1" t="s">
        <v>84</v>
      </c>
      <c r="AX29" s="1" t="s">
        <v>84</v>
      </c>
      <c r="AY29" s="1" t="s">
        <v>84</v>
      </c>
      <c r="AZ29" s="1" t="s">
        <v>84</v>
      </c>
      <c r="BA29" s="1" t="s">
        <v>84</v>
      </c>
      <c r="BB29" s="1" t="s">
        <v>710</v>
      </c>
      <c r="BC29" s="1" t="s">
        <v>809</v>
      </c>
      <c r="BD29" s="1" t="s">
        <v>172</v>
      </c>
      <c r="BE29" s="1" t="s">
        <v>113</v>
      </c>
      <c r="BF29" s="1" t="s">
        <v>810</v>
      </c>
      <c r="BG29" s="1" t="s">
        <v>145</v>
      </c>
      <c r="BH29" s="1">
        <v>73.1</v>
      </c>
      <c r="BI29" s="1">
        <v>7.31</v>
      </c>
      <c r="BJ29" s="1" t="s">
        <v>84</v>
      </c>
      <c r="BK29" s="1" t="s">
        <v>84</v>
      </c>
      <c r="BL29" s="1" t="s">
        <v>84</v>
      </c>
      <c r="BM29" s="1" t="s">
        <v>84</v>
      </c>
      <c r="BN29" s="1" t="s">
        <v>84</v>
      </c>
      <c r="BO29" s="1" t="s">
        <v>84</v>
      </c>
      <c r="BP29" s="1" t="s">
        <v>84</v>
      </c>
      <c r="BQ29" s="1" t="s">
        <v>84</v>
      </c>
      <c r="BR29" s="1" t="s">
        <v>811</v>
      </c>
      <c r="BS29" s="1" t="s">
        <v>84</v>
      </c>
      <c r="BT29" s="1"/>
      <c r="BU29" s="1" t="s">
        <v>812</v>
      </c>
      <c r="BV29" s="1">
        <v>12</v>
      </c>
      <c r="BW29" s="1" t="s">
        <v>813</v>
      </c>
      <c r="BX29" s="1" t="str">
        <f>HYPERLINK("https://nconnect.nicmar.ac.in/storage/profile/6a85ea1e69878.png","Download")</f>
        <v>0</v>
      </c>
      <c r="BY29" s="1" t="s">
        <v>84</v>
      </c>
    </row>
    <row r="30" spans="1:77">
      <c r="A30" s="1" t="s">
        <v>178</v>
      </c>
      <c r="B30" s="1" t="s">
        <v>78</v>
      </c>
      <c r="C30" s="1" t="s">
        <v>814</v>
      </c>
      <c r="D30" s="1" t="s">
        <v>815</v>
      </c>
      <c r="E30" s="1" t="s">
        <v>84</v>
      </c>
      <c r="F30" s="1" t="s">
        <v>816</v>
      </c>
      <c r="G30" s="1" t="s">
        <v>817</v>
      </c>
      <c r="H30" s="1" t="s">
        <v>84</v>
      </c>
      <c r="I30" s="3"/>
      <c r="J30" s="1" t="s">
        <v>124</v>
      </c>
      <c r="K30" s="1" t="s">
        <v>86</v>
      </c>
      <c r="L30" s="1" t="s">
        <v>818</v>
      </c>
      <c r="M30" s="1" t="s">
        <v>819</v>
      </c>
      <c r="N30" s="1">
        <v>7006439889</v>
      </c>
      <c r="O30" s="1" t="s">
        <v>315</v>
      </c>
      <c r="P30" s="1" t="s">
        <v>820</v>
      </c>
      <c r="Q30" s="1" t="s">
        <v>91</v>
      </c>
      <c r="R30" s="1" t="s">
        <v>821</v>
      </c>
      <c r="S30" s="1" t="s">
        <v>822</v>
      </c>
      <c r="T30" s="1" t="s">
        <v>94</v>
      </c>
      <c r="U30" s="1">
        <v>712310648776</v>
      </c>
      <c r="V30" s="1" t="s">
        <v>823</v>
      </c>
      <c r="W30" s="1">
        <v>7006149345</v>
      </c>
      <c r="X30" s="1" t="s">
        <v>824</v>
      </c>
      <c r="Y30" s="1" t="s">
        <v>825</v>
      </c>
      <c r="Z30" s="1">
        <v>9682363063</v>
      </c>
      <c r="AA30" s="1" t="s">
        <v>826</v>
      </c>
      <c r="AB30" s="1" t="s">
        <v>827</v>
      </c>
      <c r="AC30" s="1" t="s">
        <v>828</v>
      </c>
      <c r="AD30" s="1" t="s">
        <v>829</v>
      </c>
      <c r="AE30" s="1" t="s">
        <v>830</v>
      </c>
      <c r="AF30" s="1" t="s">
        <v>324</v>
      </c>
      <c r="AG30" s="1" t="s">
        <v>137</v>
      </c>
      <c r="AH30" s="1" t="s">
        <v>101</v>
      </c>
      <c r="AI30" s="1" t="s">
        <v>101</v>
      </c>
      <c r="AJ30" s="1" t="s">
        <v>831</v>
      </c>
      <c r="AK30" s="1" t="s">
        <v>832</v>
      </c>
      <c r="AL30" s="1" t="s">
        <v>833</v>
      </c>
      <c r="AM30" s="1" t="s">
        <v>834</v>
      </c>
      <c r="AN30" s="1">
        <v>98.4</v>
      </c>
      <c r="AO30" s="1">
        <v>10</v>
      </c>
      <c r="AP30" s="1" t="s">
        <v>831</v>
      </c>
      <c r="AQ30" s="1" t="s">
        <v>832</v>
      </c>
      <c r="AR30" s="1" t="s">
        <v>835</v>
      </c>
      <c r="AS30" s="1" t="s">
        <v>712</v>
      </c>
      <c r="AT30" s="1">
        <v>89.8</v>
      </c>
      <c r="AU30" s="1">
        <v>9.46</v>
      </c>
      <c r="AV30" s="1" t="s">
        <v>84</v>
      </c>
      <c r="AW30" s="1" t="s">
        <v>84</v>
      </c>
      <c r="AX30" s="1" t="s">
        <v>84</v>
      </c>
      <c r="AY30" s="1" t="s">
        <v>84</v>
      </c>
      <c r="AZ30" s="1" t="s">
        <v>84</v>
      </c>
      <c r="BA30" s="1" t="s">
        <v>84</v>
      </c>
      <c r="BB30" s="1" t="s">
        <v>836</v>
      </c>
      <c r="BC30" s="1" t="s">
        <v>837</v>
      </c>
      <c r="BD30" s="1" t="s">
        <v>112</v>
      </c>
      <c r="BE30" s="1" t="s">
        <v>113</v>
      </c>
      <c r="BF30" s="1" t="s">
        <v>838</v>
      </c>
      <c r="BG30" s="1" t="s">
        <v>839</v>
      </c>
      <c r="BH30" s="1">
        <v>80.9</v>
      </c>
      <c r="BI30" s="1">
        <v>8.09</v>
      </c>
      <c r="BJ30" s="1" t="s">
        <v>84</v>
      </c>
      <c r="BK30" s="1" t="s">
        <v>84</v>
      </c>
      <c r="BL30" s="1" t="s">
        <v>84</v>
      </c>
      <c r="BM30" s="1" t="s">
        <v>84</v>
      </c>
      <c r="BN30" s="1" t="s">
        <v>84</v>
      </c>
      <c r="BO30" s="1" t="s">
        <v>84</v>
      </c>
      <c r="BP30" s="1" t="s">
        <v>84</v>
      </c>
      <c r="BQ30" s="1" t="s">
        <v>84</v>
      </c>
      <c r="BR30" s="1" t="s">
        <v>840</v>
      </c>
      <c r="BS30" s="1" t="s">
        <v>84</v>
      </c>
      <c r="BT30" s="1"/>
      <c r="BU30" s="1" t="s">
        <v>841</v>
      </c>
      <c r="BV30" s="1">
        <v>8</v>
      </c>
      <c r="BW30" s="1" t="s">
        <v>84</v>
      </c>
      <c r="BX30" s="1" t="str">
        <f>HYPERLINK("https://nconnect.nicmar.ac.in/storage/profile/6ac6a13d6134e.png","Download")</f>
        <v>0</v>
      </c>
      <c r="BY30" s="1" t="s">
        <v>84</v>
      </c>
    </row>
    <row r="31" spans="1:77">
      <c r="A31" s="1" t="s">
        <v>77</v>
      </c>
      <c r="B31" s="1" t="s">
        <v>78</v>
      </c>
      <c r="C31" s="1" t="s">
        <v>842</v>
      </c>
      <c r="D31" s="1" t="s">
        <v>555</v>
      </c>
      <c r="E31" s="1" t="s">
        <v>843</v>
      </c>
      <c r="F31" s="1" t="s">
        <v>844</v>
      </c>
      <c r="G31" s="1" t="s">
        <v>845</v>
      </c>
      <c r="H31" s="1" t="s">
        <v>84</v>
      </c>
      <c r="I31" s="3"/>
      <c r="J31" s="1" t="s">
        <v>290</v>
      </c>
      <c r="K31" s="1" t="s">
        <v>86</v>
      </c>
      <c r="L31" s="1" t="s">
        <v>846</v>
      </c>
      <c r="M31" s="1" t="s">
        <v>847</v>
      </c>
      <c r="N31" s="1">
        <v>6260389710</v>
      </c>
      <c r="O31" s="1" t="s">
        <v>89</v>
      </c>
      <c r="P31" s="1" t="s">
        <v>848</v>
      </c>
      <c r="Q31" s="1" t="s">
        <v>91</v>
      </c>
      <c r="R31" s="1" t="s">
        <v>849</v>
      </c>
      <c r="S31" s="1" t="s">
        <v>850</v>
      </c>
      <c r="T31" s="1" t="s">
        <v>130</v>
      </c>
      <c r="U31" s="1">
        <v>763546601579</v>
      </c>
      <c r="V31" s="1" t="s">
        <v>851</v>
      </c>
      <c r="W31" s="1">
        <v>9425871412</v>
      </c>
      <c r="X31" s="1" t="s">
        <v>852</v>
      </c>
      <c r="Y31" s="1" t="s">
        <v>853</v>
      </c>
      <c r="Z31" s="1">
        <v>8770091054</v>
      </c>
      <c r="AA31" s="1" t="s">
        <v>162</v>
      </c>
      <c r="AB31" s="1" t="s">
        <v>854</v>
      </c>
      <c r="AC31" s="1" t="s">
        <v>855</v>
      </c>
      <c r="AD31" s="1" t="s">
        <v>410</v>
      </c>
      <c r="AE31" s="1" t="s">
        <v>854</v>
      </c>
      <c r="AF31" s="1" t="s">
        <v>855</v>
      </c>
      <c r="AG31" s="1" t="s">
        <v>410</v>
      </c>
      <c r="AH31" s="1" t="s">
        <v>101</v>
      </c>
      <c r="AI31" s="1" t="s">
        <v>101</v>
      </c>
      <c r="AJ31" s="1" t="s">
        <v>856</v>
      </c>
      <c r="AK31" s="1" t="s">
        <v>857</v>
      </c>
      <c r="AL31" s="1" t="s">
        <v>858</v>
      </c>
      <c r="AM31" s="1" t="s">
        <v>859</v>
      </c>
      <c r="AN31" s="1">
        <v>89.3</v>
      </c>
      <c r="AO31" s="1">
        <v>9.4</v>
      </c>
      <c r="AP31" s="1" t="s">
        <v>860</v>
      </c>
      <c r="AQ31" s="1" t="s">
        <v>861</v>
      </c>
      <c r="AR31" s="1" t="s">
        <v>862</v>
      </c>
      <c r="AS31" s="1" t="s">
        <v>414</v>
      </c>
      <c r="AT31" s="1">
        <v>78</v>
      </c>
      <c r="AU31" s="1" t="s">
        <v>84</v>
      </c>
      <c r="AV31" s="1" t="s">
        <v>84</v>
      </c>
      <c r="AW31" s="1" t="s">
        <v>84</v>
      </c>
      <c r="AX31" s="1" t="s">
        <v>84</v>
      </c>
      <c r="AY31" s="1" t="s">
        <v>84</v>
      </c>
      <c r="AZ31" s="1" t="s">
        <v>84</v>
      </c>
      <c r="BA31" s="1" t="s">
        <v>84</v>
      </c>
      <c r="BB31" s="1" t="s">
        <v>863</v>
      </c>
      <c r="BC31" s="1" t="s">
        <v>864</v>
      </c>
      <c r="BD31" s="1" t="s">
        <v>112</v>
      </c>
      <c r="BE31" s="1" t="s">
        <v>113</v>
      </c>
      <c r="BF31" s="1" t="s">
        <v>865</v>
      </c>
      <c r="BG31" s="1" t="s">
        <v>866</v>
      </c>
      <c r="BH31" s="1">
        <v>91.5</v>
      </c>
      <c r="BI31" s="1">
        <v>9.15</v>
      </c>
      <c r="BJ31" s="1" t="s">
        <v>84</v>
      </c>
      <c r="BK31" s="1" t="s">
        <v>84</v>
      </c>
      <c r="BL31" s="1" t="s">
        <v>84</v>
      </c>
      <c r="BM31" s="1" t="s">
        <v>84</v>
      </c>
      <c r="BN31" s="1" t="s">
        <v>84</v>
      </c>
      <c r="BO31" s="1" t="s">
        <v>84</v>
      </c>
      <c r="BP31" s="1" t="s">
        <v>84</v>
      </c>
      <c r="BQ31" s="1" t="s">
        <v>84</v>
      </c>
      <c r="BR31" s="1" t="s">
        <v>867</v>
      </c>
      <c r="BS31" s="1" t="s">
        <v>868</v>
      </c>
      <c r="BT31" s="1">
        <v>22</v>
      </c>
      <c r="BU31" s="1" t="s">
        <v>869</v>
      </c>
      <c r="BV31" s="1">
        <v>8</v>
      </c>
      <c r="BW31" s="1" t="s">
        <v>870</v>
      </c>
      <c r="BX31" s="1" t="str">
        <f>HYPERLINK("https://nconnect.nicmar.ac.in/storage/profile/6a86f643b759c.png","Download")</f>
        <v>0</v>
      </c>
      <c r="BY31" s="1" t="s">
        <v>84</v>
      </c>
    </row>
    <row r="32" spans="1:77">
      <c r="A32" s="1" t="s">
        <v>77</v>
      </c>
      <c r="B32" s="1" t="s">
        <v>78</v>
      </c>
      <c r="C32" s="1" t="s">
        <v>871</v>
      </c>
      <c r="D32" s="1" t="s">
        <v>872</v>
      </c>
      <c r="E32" s="1" t="s">
        <v>84</v>
      </c>
      <c r="F32" s="1" t="s">
        <v>873</v>
      </c>
      <c r="G32" s="1" t="s">
        <v>874</v>
      </c>
      <c r="H32" s="1" t="s">
        <v>84</v>
      </c>
      <c r="I32" s="3"/>
      <c r="J32" s="1" t="s">
        <v>530</v>
      </c>
      <c r="K32" s="1" t="s">
        <v>86</v>
      </c>
      <c r="L32" s="1" t="s">
        <v>875</v>
      </c>
      <c r="M32" s="1" t="s">
        <v>876</v>
      </c>
      <c r="N32" s="1">
        <v>9618927134</v>
      </c>
      <c r="O32" s="1" t="s">
        <v>89</v>
      </c>
      <c r="P32" s="1" t="s">
        <v>877</v>
      </c>
      <c r="Q32" s="1" t="s">
        <v>91</v>
      </c>
      <c r="R32" s="1" t="s">
        <v>878</v>
      </c>
      <c r="S32" s="1" t="s">
        <v>879</v>
      </c>
      <c r="T32" s="1" t="s">
        <v>94</v>
      </c>
      <c r="U32" s="1">
        <v>779936628027</v>
      </c>
      <c r="V32" s="1" t="s">
        <v>880</v>
      </c>
      <c r="W32" s="1">
        <v>9849150498</v>
      </c>
      <c r="X32" s="1" t="s">
        <v>132</v>
      </c>
      <c r="Y32" s="1" t="s">
        <v>881</v>
      </c>
      <c r="Z32" s="1">
        <v>8328691899</v>
      </c>
      <c r="AA32" s="1" t="s">
        <v>97</v>
      </c>
      <c r="AB32" s="1" t="s">
        <v>882</v>
      </c>
      <c r="AC32" s="1" t="s">
        <v>883</v>
      </c>
      <c r="AD32" s="1" t="s">
        <v>884</v>
      </c>
      <c r="AE32" s="1" t="s">
        <v>882</v>
      </c>
      <c r="AF32" s="1" t="s">
        <v>883</v>
      </c>
      <c r="AG32" s="1" t="s">
        <v>884</v>
      </c>
      <c r="AH32" s="1" t="s">
        <v>101</v>
      </c>
      <c r="AI32" s="1" t="s">
        <v>101</v>
      </c>
      <c r="AJ32" s="1" t="s">
        <v>885</v>
      </c>
      <c r="AK32" s="1" t="s">
        <v>886</v>
      </c>
      <c r="AL32" s="1" t="s">
        <v>484</v>
      </c>
      <c r="AM32" s="1" t="s">
        <v>858</v>
      </c>
      <c r="AN32" s="1">
        <v>80</v>
      </c>
      <c r="AO32" s="1">
        <v>8.0</v>
      </c>
      <c r="AP32" s="1" t="s">
        <v>887</v>
      </c>
      <c r="AQ32" s="1" t="s">
        <v>888</v>
      </c>
      <c r="AR32" s="1" t="s">
        <v>219</v>
      </c>
      <c r="AS32" s="1" t="s">
        <v>221</v>
      </c>
      <c r="AT32" s="1">
        <v>74.6</v>
      </c>
      <c r="AU32" s="1" t="s">
        <v>84</v>
      </c>
      <c r="AV32" s="1" t="s">
        <v>84</v>
      </c>
      <c r="AW32" s="1" t="s">
        <v>84</v>
      </c>
      <c r="AX32" s="1" t="s">
        <v>84</v>
      </c>
      <c r="AY32" s="1" t="s">
        <v>84</v>
      </c>
      <c r="AZ32" s="1" t="s">
        <v>84</v>
      </c>
      <c r="BA32" s="1" t="s">
        <v>84</v>
      </c>
      <c r="BB32" s="1" t="s">
        <v>889</v>
      </c>
      <c r="BC32" s="1" t="s">
        <v>890</v>
      </c>
      <c r="BD32" s="1" t="s">
        <v>112</v>
      </c>
      <c r="BE32" s="1" t="s">
        <v>113</v>
      </c>
      <c r="BF32" s="1" t="s">
        <v>225</v>
      </c>
      <c r="BG32" s="1" t="s">
        <v>226</v>
      </c>
      <c r="BH32" s="1">
        <v>67.85</v>
      </c>
      <c r="BI32" s="1" t="s">
        <v>84</v>
      </c>
      <c r="BJ32" s="1" t="s">
        <v>84</v>
      </c>
      <c r="BK32" s="1" t="s">
        <v>84</v>
      </c>
      <c r="BL32" s="1" t="s">
        <v>84</v>
      </c>
      <c r="BM32" s="1" t="s">
        <v>84</v>
      </c>
      <c r="BN32" s="1" t="s">
        <v>84</v>
      </c>
      <c r="BO32" s="1" t="s">
        <v>84</v>
      </c>
      <c r="BP32" s="1" t="s">
        <v>84</v>
      </c>
      <c r="BQ32" s="1" t="s">
        <v>84</v>
      </c>
      <c r="BR32" s="1" t="s">
        <v>891</v>
      </c>
      <c r="BS32" s="1" t="s">
        <v>84</v>
      </c>
      <c r="BT32" s="1"/>
      <c r="BU32" s="1" t="s">
        <v>892</v>
      </c>
      <c r="BV32" s="1">
        <v>3</v>
      </c>
      <c r="BW32" s="1" t="s">
        <v>84</v>
      </c>
      <c r="BX32" s="1" t="str">
        <f>HYPERLINK("https://nconnect.nicmar.ac.in/storage/profile/6a872ea45aaa2.png","Download")</f>
        <v>0</v>
      </c>
      <c r="BY32" s="1" t="s">
        <v>84</v>
      </c>
    </row>
    <row r="33" spans="1:77">
      <c r="A33" s="1" t="s">
        <v>77</v>
      </c>
      <c r="B33" s="1" t="s">
        <v>78</v>
      </c>
      <c r="C33" s="1" t="s">
        <v>893</v>
      </c>
      <c r="D33" s="1" t="s">
        <v>894</v>
      </c>
      <c r="E33" s="1" t="s">
        <v>84</v>
      </c>
      <c r="F33" s="1" t="s">
        <v>895</v>
      </c>
      <c r="G33" s="1" t="s">
        <v>896</v>
      </c>
      <c r="H33" s="1" t="s">
        <v>84</v>
      </c>
      <c r="I33" s="3"/>
      <c r="J33" s="1" t="s">
        <v>290</v>
      </c>
      <c r="K33" s="1" t="s">
        <v>86</v>
      </c>
      <c r="L33" s="1" t="s">
        <v>897</v>
      </c>
      <c r="M33" s="1" t="s">
        <v>898</v>
      </c>
      <c r="N33" s="1">
        <v>9581440761</v>
      </c>
      <c r="O33" s="1" t="s">
        <v>89</v>
      </c>
      <c r="P33" s="1" t="s">
        <v>899</v>
      </c>
      <c r="Q33" s="1" t="s">
        <v>91</v>
      </c>
      <c r="R33" s="1" t="s">
        <v>900</v>
      </c>
      <c r="S33" s="1" t="s">
        <v>901</v>
      </c>
      <c r="T33" s="1" t="s">
        <v>157</v>
      </c>
      <c r="U33" s="1">
        <v>789572940843</v>
      </c>
      <c r="V33" s="1" t="s">
        <v>902</v>
      </c>
      <c r="W33" s="1">
        <v>8106888149</v>
      </c>
      <c r="X33" s="1" t="s">
        <v>84</v>
      </c>
      <c r="Y33" s="1" t="s">
        <v>903</v>
      </c>
      <c r="Z33" s="1">
        <v>8106888149</v>
      </c>
      <c r="AA33" s="1" t="s">
        <v>134</v>
      </c>
      <c r="AB33" s="1" t="s">
        <v>904</v>
      </c>
      <c r="AC33" s="1" t="s">
        <v>905</v>
      </c>
      <c r="AD33" s="1" t="s">
        <v>884</v>
      </c>
      <c r="AE33" s="1" t="s">
        <v>904</v>
      </c>
      <c r="AF33" s="1" t="s">
        <v>905</v>
      </c>
      <c r="AG33" s="1" t="s">
        <v>884</v>
      </c>
      <c r="AH33" s="1" t="s">
        <v>101</v>
      </c>
      <c r="AI33" s="1" t="s">
        <v>101</v>
      </c>
      <c r="AJ33" s="1" t="s">
        <v>906</v>
      </c>
      <c r="AK33" s="1" t="s">
        <v>907</v>
      </c>
      <c r="AL33" s="1" t="s">
        <v>221</v>
      </c>
      <c r="AM33" s="1" t="s">
        <v>140</v>
      </c>
      <c r="AN33" s="1">
        <v>97</v>
      </c>
      <c r="AO33" s="1">
        <v>9.7</v>
      </c>
      <c r="AP33" s="1" t="s">
        <v>908</v>
      </c>
      <c r="AQ33" s="1" t="s">
        <v>909</v>
      </c>
      <c r="AR33" s="1" t="s">
        <v>168</v>
      </c>
      <c r="AS33" s="1" t="s">
        <v>388</v>
      </c>
      <c r="AT33" s="1">
        <v>86.2</v>
      </c>
      <c r="AU33" s="1">
        <v>8.62</v>
      </c>
      <c r="AV33" s="1" t="s">
        <v>84</v>
      </c>
      <c r="AW33" s="1" t="s">
        <v>84</v>
      </c>
      <c r="AX33" s="1" t="s">
        <v>84</v>
      </c>
      <c r="AY33" s="1" t="s">
        <v>84</v>
      </c>
      <c r="AZ33" s="1" t="s">
        <v>84</v>
      </c>
      <c r="BA33" s="1" t="s">
        <v>84</v>
      </c>
      <c r="BB33" s="1" t="s">
        <v>910</v>
      </c>
      <c r="BC33" s="1" t="s">
        <v>911</v>
      </c>
      <c r="BD33" s="1" t="s">
        <v>112</v>
      </c>
      <c r="BE33" s="1" t="s">
        <v>113</v>
      </c>
      <c r="BF33" s="1" t="s">
        <v>647</v>
      </c>
      <c r="BG33" s="1" t="s">
        <v>115</v>
      </c>
      <c r="BH33" s="1">
        <v>71.7</v>
      </c>
      <c r="BI33" s="1">
        <v>7.17</v>
      </c>
      <c r="BJ33" s="1" t="s">
        <v>84</v>
      </c>
      <c r="BK33" s="1" t="s">
        <v>84</v>
      </c>
      <c r="BL33" s="1" t="s">
        <v>84</v>
      </c>
      <c r="BM33" s="1" t="s">
        <v>84</v>
      </c>
      <c r="BN33" s="1" t="s">
        <v>84</v>
      </c>
      <c r="BO33" s="1" t="s">
        <v>84</v>
      </c>
      <c r="BP33" s="1" t="s">
        <v>84</v>
      </c>
      <c r="BQ33" s="1" t="s">
        <v>84</v>
      </c>
      <c r="BR33" s="1" t="s">
        <v>912</v>
      </c>
      <c r="BS33" s="1" t="s">
        <v>84</v>
      </c>
      <c r="BT33" s="1"/>
      <c r="BU33" s="1" t="s">
        <v>913</v>
      </c>
      <c r="BV33" s="1">
        <v>4</v>
      </c>
      <c r="BW33" s="1" t="s">
        <v>914</v>
      </c>
      <c r="BX33" s="1" t="str">
        <f>HYPERLINK("https://nconnect.nicmar.ac.in/storage/profile/6a85f3e729757.png","Download")</f>
        <v>0</v>
      </c>
      <c r="BY33" s="1" t="s">
        <v>84</v>
      </c>
    </row>
    <row r="34" spans="1:77">
      <c r="A34" s="1" t="s">
        <v>77</v>
      </c>
      <c r="B34" s="1" t="s">
        <v>78</v>
      </c>
      <c r="C34" s="1" t="s">
        <v>915</v>
      </c>
      <c r="D34" s="1" t="s">
        <v>916</v>
      </c>
      <c r="E34" s="1" t="s">
        <v>84</v>
      </c>
      <c r="F34" s="1" t="s">
        <v>917</v>
      </c>
      <c r="G34" s="1" t="s">
        <v>918</v>
      </c>
      <c r="H34" s="1" t="s">
        <v>84</v>
      </c>
      <c r="I34" s="3"/>
      <c r="J34" s="1" t="s">
        <v>124</v>
      </c>
      <c r="K34" s="1" t="s">
        <v>86</v>
      </c>
      <c r="L34" s="1" t="s">
        <v>919</v>
      </c>
      <c r="M34" s="1" t="s">
        <v>920</v>
      </c>
      <c r="N34" s="1">
        <v>8848191739</v>
      </c>
      <c r="O34" s="1" t="s">
        <v>89</v>
      </c>
      <c r="P34" s="1" t="s">
        <v>921</v>
      </c>
      <c r="Q34" s="1" t="s">
        <v>91</v>
      </c>
      <c r="R34" s="1" t="s">
        <v>922</v>
      </c>
      <c r="S34" s="1" t="s">
        <v>923</v>
      </c>
      <c r="T34" s="1" t="s">
        <v>157</v>
      </c>
      <c r="U34" s="1">
        <v>418296612069</v>
      </c>
      <c r="V34" s="1" t="s">
        <v>924</v>
      </c>
      <c r="W34" s="1">
        <v>9447379459</v>
      </c>
      <c r="X34" s="1" t="s">
        <v>132</v>
      </c>
      <c r="Y34" s="1" t="s">
        <v>925</v>
      </c>
      <c r="Z34" s="1">
        <v>9495256452</v>
      </c>
      <c r="AA34" s="1" t="s">
        <v>243</v>
      </c>
      <c r="AB34" s="1" t="s">
        <v>926</v>
      </c>
      <c r="AC34" s="1" t="s">
        <v>927</v>
      </c>
      <c r="AD34" s="1" t="s">
        <v>194</v>
      </c>
      <c r="AE34" s="1" t="s">
        <v>926</v>
      </c>
      <c r="AF34" s="1" t="s">
        <v>927</v>
      </c>
      <c r="AG34" s="1" t="s">
        <v>194</v>
      </c>
      <c r="AH34" s="1" t="s">
        <v>101</v>
      </c>
      <c r="AI34" s="1" t="s">
        <v>101</v>
      </c>
      <c r="AJ34" s="1" t="s">
        <v>928</v>
      </c>
      <c r="AK34" s="1" t="s">
        <v>929</v>
      </c>
      <c r="AL34" s="1" t="s">
        <v>930</v>
      </c>
      <c r="AM34" s="1" t="s">
        <v>931</v>
      </c>
      <c r="AN34" s="1">
        <v>93.1</v>
      </c>
      <c r="AO34" s="1">
        <v>9.8</v>
      </c>
      <c r="AP34" s="1" t="s">
        <v>928</v>
      </c>
      <c r="AQ34" s="1" t="s">
        <v>929</v>
      </c>
      <c r="AR34" s="1" t="s">
        <v>858</v>
      </c>
      <c r="AS34" s="1" t="s">
        <v>859</v>
      </c>
      <c r="AT34" s="1">
        <v>73</v>
      </c>
      <c r="AU34" s="1" t="s">
        <v>84</v>
      </c>
      <c r="AV34" s="1" t="s">
        <v>84</v>
      </c>
      <c r="AW34" s="1" t="s">
        <v>84</v>
      </c>
      <c r="AX34" s="1" t="s">
        <v>84</v>
      </c>
      <c r="AY34" s="1" t="s">
        <v>84</v>
      </c>
      <c r="AZ34" s="1" t="s">
        <v>84</v>
      </c>
      <c r="BA34" s="1" t="s">
        <v>84</v>
      </c>
      <c r="BB34" s="1" t="s">
        <v>932</v>
      </c>
      <c r="BC34" s="1" t="s">
        <v>933</v>
      </c>
      <c r="BD34" s="1" t="s">
        <v>112</v>
      </c>
      <c r="BE34" s="1" t="s">
        <v>113</v>
      </c>
      <c r="BF34" s="1" t="s">
        <v>221</v>
      </c>
      <c r="BG34" s="1" t="s">
        <v>392</v>
      </c>
      <c r="BH34" s="1">
        <v>71.4</v>
      </c>
      <c r="BI34" s="1">
        <v>7.14</v>
      </c>
      <c r="BJ34" s="1" t="s">
        <v>84</v>
      </c>
      <c r="BK34" s="1" t="s">
        <v>84</v>
      </c>
      <c r="BL34" s="1" t="s">
        <v>84</v>
      </c>
      <c r="BM34" s="1" t="s">
        <v>84</v>
      </c>
      <c r="BN34" s="1" t="s">
        <v>84</v>
      </c>
      <c r="BO34" s="1" t="s">
        <v>84</v>
      </c>
      <c r="BP34" s="1" t="s">
        <v>84</v>
      </c>
      <c r="BQ34" s="1" t="s">
        <v>84</v>
      </c>
      <c r="BR34" s="1" t="s">
        <v>934</v>
      </c>
      <c r="BS34" s="1" t="s">
        <v>935</v>
      </c>
      <c r="BT34" s="1">
        <v>42</v>
      </c>
      <c r="BU34" s="1" t="s">
        <v>84</v>
      </c>
      <c r="BV34" s="1"/>
      <c r="BW34" s="1" t="s">
        <v>84</v>
      </c>
      <c r="BX34" s="1" t="str">
        <f>HYPERLINK("https://nconnect.nicmar.ac.in/storage/profile/6a86ad197866c.png","Download")</f>
        <v>0</v>
      </c>
      <c r="BY34" s="1" t="s">
        <v>84</v>
      </c>
    </row>
    <row r="35" spans="1:77">
      <c r="A35" s="1" t="s">
        <v>77</v>
      </c>
      <c r="B35" s="1" t="s">
        <v>78</v>
      </c>
      <c r="C35" s="1" t="s">
        <v>936</v>
      </c>
      <c r="D35" s="1" t="s">
        <v>937</v>
      </c>
      <c r="E35" s="1" t="s">
        <v>938</v>
      </c>
      <c r="F35" s="1" t="s">
        <v>939</v>
      </c>
      <c r="G35" s="1" t="s">
        <v>940</v>
      </c>
      <c r="H35" s="1" t="s">
        <v>84</v>
      </c>
      <c r="I35" s="3"/>
      <c r="J35" s="1" t="s">
        <v>290</v>
      </c>
      <c r="K35" s="1" t="s">
        <v>86</v>
      </c>
      <c r="L35" s="1" t="s">
        <v>941</v>
      </c>
      <c r="M35" s="1" t="s">
        <v>942</v>
      </c>
      <c r="N35" s="1">
        <v>9284554181</v>
      </c>
      <c r="O35" s="1" t="s">
        <v>89</v>
      </c>
      <c r="P35" s="1" t="s">
        <v>943</v>
      </c>
      <c r="Q35" s="1" t="s">
        <v>91</v>
      </c>
      <c r="R35" s="1" t="s">
        <v>944</v>
      </c>
      <c r="S35" s="1" t="s">
        <v>945</v>
      </c>
      <c r="T35" s="1" t="s">
        <v>157</v>
      </c>
      <c r="U35" s="1">
        <v>565994088013</v>
      </c>
      <c r="V35" s="1" t="s">
        <v>938</v>
      </c>
      <c r="W35" s="1">
        <v>8766809323</v>
      </c>
      <c r="X35" s="1" t="s">
        <v>946</v>
      </c>
      <c r="Y35" s="1" t="s">
        <v>947</v>
      </c>
      <c r="Z35" s="1">
        <v>9158044015</v>
      </c>
      <c r="AA35" s="1" t="s">
        <v>271</v>
      </c>
      <c r="AB35" s="1" t="s">
        <v>948</v>
      </c>
      <c r="AC35" s="1" t="s">
        <v>949</v>
      </c>
      <c r="AD35" s="1" t="s">
        <v>137</v>
      </c>
      <c r="AE35" s="1" t="s">
        <v>948</v>
      </c>
      <c r="AF35" s="1" t="s">
        <v>949</v>
      </c>
      <c r="AG35" s="1" t="s">
        <v>137</v>
      </c>
      <c r="AH35" s="1" t="s">
        <v>101</v>
      </c>
      <c r="AI35" s="1" t="s">
        <v>101</v>
      </c>
      <c r="AJ35" s="1" t="s">
        <v>950</v>
      </c>
      <c r="AK35" s="1" t="s">
        <v>951</v>
      </c>
      <c r="AL35" s="1" t="s">
        <v>515</v>
      </c>
      <c r="AM35" s="1" t="s">
        <v>220</v>
      </c>
      <c r="AN35" s="1">
        <v>63.8</v>
      </c>
      <c r="AO35" s="1">
        <v>6.6</v>
      </c>
      <c r="AP35" s="1" t="s">
        <v>952</v>
      </c>
      <c r="AQ35" s="1" t="s">
        <v>951</v>
      </c>
      <c r="AR35" s="1" t="s">
        <v>859</v>
      </c>
      <c r="AS35" s="1" t="s">
        <v>222</v>
      </c>
      <c r="AT35" s="1">
        <v>69.08</v>
      </c>
      <c r="AU35" s="1">
        <v>7.2</v>
      </c>
      <c r="AV35" s="1" t="s">
        <v>84</v>
      </c>
      <c r="AW35" s="1" t="s">
        <v>84</v>
      </c>
      <c r="AX35" s="1" t="s">
        <v>84</v>
      </c>
      <c r="AY35" s="1" t="s">
        <v>84</v>
      </c>
      <c r="AZ35" s="1" t="s">
        <v>84</v>
      </c>
      <c r="BA35" s="1" t="s">
        <v>84</v>
      </c>
      <c r="BB35" s="1" t="s">
        <v>953</v>
      </c>
      <c r="BC35" s="1" t="s">
        <v>954</v>
      </c>
      <c r="BD35" s="1" t="s">
        <v>172</v>
      </c>
      <c r="BE35" s="1" t="s">
        <v>113</v>
      </c>
      <c r="BF35" s="1" t="s">
        <v>140</v>
      </c>
      <c r="BG35" s="1" t="s">
        <v>955</v>
      </c>
      <c r="BH35" s="1">
        <v>61.67</v>
      </c>
      <c r="BI35" s="1">
        <v>7.02</v>
      </c>
      <c r="BJ35" s="1" t="s">
        <v>84</v>
      </c>
      <c r="BK35" s="1" t="s">
        <v>84</v>
      </c>
      <c r="BL35" s="1" t="s">
        <v>84</v>
      </c>
      <c r="BM35" s="1" t="s">
        <v>84</v>
      </c>
      <c r="BN35" s="1" t="s">
        <v>84</v>
      </c>
      <c r="BO35" s="1" t="s">
        <v>84</v>
      </c>
      <c r="BP35" s="1" t="s">
        <v>84</v>
      </c>
      <c r="BQ35" s="1" t="s">
        <v>84</v>
      </c>
      <c r="BR35" s="1" t="s">
        <v>956</v>
      </c>
      <c r="BS35" s="1" t="s">
        <v>957</v>
      </c>
      <c r="BT35" s="1">
        <v>13</v>
      </c>
      <c r="BU35" s="1" t="s">
        <v>84</v>
      </c>
      <c r="BV35" s="1"/>
      <c r="BW35" s="1" t="s">
        <v>84</v>
      </c>
      <c r="BX35" s="1" t="str">
        <f>HYPERLINK("https://nconnect.nicmar.ac.in/storage/profile/6a84a324e93a1.png","Download")</f>
        <v>0</v>
      </c>
      <c r="BY35" s="1" t="s">
        <v>84</v>
      </c>
    </row>
    <row r="36" spans="1:77">
      <c r="A36" s="1" t="s">
        <v>178</v>
      </c>
      <c r="B36" s="1" t="s">
        <v>78</v>
      </c>
      <c r="C36" s="1" t="s">
        <v>958</v>
      </c>
      <c r="D36" s="1" t="s">
        <v>959</v>
      </c>
      <c r="E36" s="1" t="s">
        <v>84</v>
      </c>
      <c r="F36" s="1" t="s">
        <v>960</v>
      </c>
      <c r="G36" s="1" t="s">
        <v>961</v>
      </c>
      <c r="H36" s="1" t="s">
        <v>84</v>
      </c>
      <c r="I36" s="3"/>
      <c r="J36" s="1" t="s">
        <v>962</v>
      </c>
      <c r="K36" s="1" t="s">
        <v>86</v>
      </c>
      <c r="L36" s="1" t="s">
        <v>963</v>
      </c>
      <c r="M36" s="1" t="s">
        <v>964</v>
      </c>
      <c r="N36" s="1">
        <v>8319196700</v>
      </c>
      <c r="O36" s="1" t="s">
        <v>89</v>
      </c>
      <c r="P36" s="1" t="s">
        <v>965</v>
      </c>
      <c r="Q36" s="1" t="s">
        <v>91</v>
      </c>
      <c r="R36" s="1" t="s">
        <v>966</v>
      </c>
      <c r="S36" s="1" t="s">
        <v>967</v>
      </c>
      <c r="T36" s="1" t="s">
        <v>157</v>
      </c>
      <c r="U36" s="1">
        <v>548544945544</v>
      </c>
      <c r="V36" s="1" t="s">
        <v>968</v>
      </c>
      <c r="W36" s="1">
        <v>7415868255</v>
      </c>
      <c r="X36" s="1" t="s">
        <v>680</v>
      </c>
      <c r="Y36" s="1" t="s">
        <v>969</v>
      </c>
      <c r="Z36" s="1">
        <v>9039475878</v>
      </c>
      <c r="AA36" s="1" t="s">
        <v>970</v>
      </c>
      <c r="AB36" s="1" t="s">
        <v>971</v>
      </c>
      <c r="AC36" s="1" t="s">
        <v>972</v>
      </c>
      <c r="AD36" s="1" t="s">
        <v>410</v>
      </c>
      <c r="AE36" s="1" t="s">
        <v>971</v>
      </c>
      <c r="AF36" s="1" t="s">
        <v>972</v>
      </c>
      <c r="AG36" s="1" t="s">
        <v>410</v>
      </c>
      <c r="AH36" s="1" t="s">
        <v>101</v>
      </c>
      <c r="AI36" s="1" t="s">
        <v>101</v>
      </c>
      <c r="AJ36" s="1" t="s">
        <v>973</v>
      </c>
      <c r="AK36" s="1" t="s">
        <v>974</v>
      </c>
      <c r="AL36" s="1" t="s">
        <v>249</v>
      </c>
      <c r="AM36" s="1" t="s">
        <v>862</v>
      </c>
      <c r="AN36" s="1">
        <v>76</v>
      </c>
      <c r="AO36" s="1" t="s">
        <v>84</v>
      </c>
      <c r="AP36" s="1" t="s">
        <v>973</v>
      </c>
      <c r="AQ36" s="1" t="s">
        <v>974</v>
      </c>
      <c r="AR36" s="1" t="s">
        <v>168</v>
      </c>
      <c r="AS36" s="1" t="s">
        <v>141</v>
      </c>
      <c r="AT36" s="1">
        <v>67.8</v>
      </c>
      <c r="AU36" s="1" t="s">
        <v>84</v>
      </c>
      <c r="AV36" s="1" t="s">
        <v>84</v>
      </c>
      <c r="AW36" s="1" t="s">
        <v>84</v>
      </c>
      <c r="AX36" s="1" t="s">
        <v>84</v>
      </c>
      <c r="AY36" s="1" t="s">
        <v>84</v>
      </c>
      <c r="AZ36" s="1" t="s">
        <v>84</v>
      </c>
      <c r="BA36" s="1" t="s">
        <v>84</v>
      </c>
      <c r="BB36" s="1" t="s">
        <v>975</v>
      </c>
      <c r="BC36" s="1" t="s">
        <v>976</v>
      </c>
      <c r="BD36" s="1" t="s">
        <v>546</v>
      </c>
      <c r="BE36" s="1" t="s">
        <v>547</v>
      </c>
      <c r="BF36" s="1" t="s">
        <v>388</v>
      </c>
      <c r="BG36" s="1" t="s">
        <v>441</v>
      </c>
      <c r="BH36" s="1">
        <v>80.6</v>
      </c>
      <c r="BI36" s="1">
        <v>8.06</v>
      </c>
      <c r="BJ36" s="1" t="s">
        <v>84</v>
      </c>
      <c r="BK36" s="1" t="s">
        <v>84</v>
      </c>
      <c r="BL36" s="1" t="s">
        <v>84</v>
      </c>
      <c r="BM36" s="1" t="s">
        <v>84</v>
      </c>
      <c r="BN36" s="1" t="s">
        <v>84</v>
      </c>
      <c r="BO36" s="1" t="s">
        <v>84</v>
      </c>
      <c r="BP36" s="1" t="s">
        <v>84</v>
      </c>
      <c r="BQ36" s="1" t="s">
        <v>84</v>
      </c>
      <c r="BR36" s="1" t="s">
        <v>977</v>
      </c>
      <c r="BS36" s="1" t="s">
        <v>84</v>
      </c>
      <c r="BT36" s="1"/>
      <c r="BU36" s="1" t="s">
        <v>84</v>
      </c>
      <c r="BV36" s="1"/>
      <c r="BW36" s="1" t="s">
        <v>978</v>
      </c>
      <c r="BX36" s="1" t="str">
        <f>HYPERLINK("https://nconnect.nicmar.ac.in/storage/profile/6a85b9de27193.png","Download")</f>
        <v>0</v>
      </c>
      <c r="BY36" s="1" t="s">
        <v>84</v>
      </c>
    </row>
    <row r="37" spans="1:77">
      <c r="A37" s="1" t="s">
        <v>77</v>
      </c>
      <c r="B37" s="1" t="s">
        <v>78</v>
      </c>
      <c r="C37" s="1" t="s">
        <v>979</v>
      </c>
      <c r="D37" s="1" t="s">
        <v>980</v>
      </c>
      <c r="E37" s="1" t="s">
        <v>84</v>
      </c>
      <c r="F37" s="1" t="s">
        <v>790</v>
      </c>
      <c r="G37" s="1" t="s">
        <v>981</v>
      </c>
      <c r="H37" s="1" t="s">
        <v>84</v>
      </c>
      <c r="I37" s="3"/>
      <c r="J37" s="1" t="s">
        <v>124</v>
      </c>
      <c r="K37" s="1" t="s">
        <v>86</v>
      </c>
      <c r="L37" s="1" t="s">
        <v>982</v>
      </c>
      <c r="M37" s="1" t="s">
        <v>983</v>
      </c>
      <c r="N37" s="1">
        <v>8157917268</v>
      </c>
      <c r="O37" s="1" t="s">
        <v>89</v>
      </c>
      <c r="P37" s="1" t="s">
        <v>984</v>
      </c>
      <c r="Q37" s="1" t="s">
        <v>91</v>
      </c>
      <c r="R37" s="1" t="s">
        <v>985</v>
      </c>
      <c r="S37" s="1" t="s">
        <v>986</v>
      </c>
      <c r="T37" s="1" t="s">
        <v>94</v>
      </c>
      <c r="U37" s="1">
        <v>336796793987</v>
      </c>
      <c r="V37" s="1" t="s">
        <v>987</v>
      </c>
      <c r="W37" s="1">
        <v>9447503409</v>
      </c>
      <c r="X37" s="1" t="s">
        <v>988</v>
      </c>
      <c r="Y37" s="1" t="s">
        <v>989</v>
      </c>
      <c r="Z37" s="1">
        <v>9400674932</v>
      </c>
      <c r="AA37" s="1" t="s">
        <v>990</v>
      </c>
      <c r="AB37" s="1" t="s">
        <v>991</v>
      </c>
      <c r="AC37" s="1" t="s">
        <v>992</v>
      </c>
      <c r="AD37" s="1" t="s">
        <v>194</v>
      </c>
      <c r="AE37" s="1" t="s">
        <v>991</v>
      </c>
      <c r="AF37" s="1" t="s">
        <v>992</v>
      </c>
      <c r="AG37" s="1" t="s">
        <v>194</v>
      </c>
      <c r="AH37" s="1" t="s">
        <v>101</v>
      </c>
      <c r="AI37" s="1" t="s">
        <v>101</v>
      </c>
      <c r="AJ37" s="1" t="s">
        <v>993</v>
      </c>
      <c r="AK37" s="1" t="s">
        <v>994</v>
      </c>
      <c r="AL37" s="1" t="s">
        <v>219</v>
      </c>
      <c r="AM37" s="1" t="s">
        <v>249</v>
      </c>
      <c r="AN37" s="1">
        <v>91.2</v>
      </c>
      <c r="AO37" s="1">
        <v>9.6</v>
      </c>
      <c r="AP37" s="1" t="s">
        <v>995</v>
      </c>
      <c r="AQ37" s="1" t="s">
        <v>996</v>
      </c>
      <c r="AR37" s="1" t="s">
        <v>413</v>
      </c>
      <c r="AS37" s="1" t="s">
        <v>414</v>
      </c>
      <c r="AT37" s="1">
        <v>86</v>
      </c>
      <c r="AU37" s="1">
        <v>8.6</v>
      </c>
      <c r="AV37" s="1" t="s">
        <v>84</v>
      </c>
      <c r="AW37" s="1" t="s">
        <v>84</v>
      </c>
      <c r="AX37" s="1" t="s">
        <v>84</v>
      </c>
      <c r="AY37" s="1" t="s">
        <v>84</v>
      </c>
      <c r="AZ37" s="1" t="s">
        <v>84</v>
      </c>
      <c r="BA37" s="1" t="s">
        <v>84</v>
      </c>
      <c r="BB37" s="1" t="s">
        <v>997</v>
      </c>
      <c r="BC37" s="1" t="s">
        <v>998</v>
      </c>
      <c r="BD37" s="1" t="s">
        <v>112</v>
      </c>
      <c r="BE37" s="1" t="s">
        <v>113</v>
      </c>
      <c r="BF37" s="1" t="s">
        <v>225</v>
      </c>
      <c r="BG37" s="1" t="s">
        <v>226</v>
      </c>
      <c r="BH37" s="1">
        <v>75.5</v>
      </c>
      <c r="BI37" s="1">
        <v>7.55</v>
      </c>
      <c r="BJ37" s="1" t="s">
        <v>999</v>
      </c>
      <c r="BK37" s="1" t="s">
        <v>1000</v>
      </c>
      <c r="BL37" s="1" t="s">
        <v>1001</v>
      </c>
      <c r="BM37" s="1" t="s">
        <v>1002</v>
      </c>
      <c r="BN37" s="1" t="s">
        <v>866</v>
      </c>
      <c r="BO37" s="1" t="s">
        <v>145</v>
      </c>
      <c r="BP37" s="1">
        <v>86.5</v>
      </c>
      <c r="BQ37" s="1">
        <v>8.65</v>
      </c>
      <c r="BR37" s="1" t="s">
        <v>1003</v>
      </c>
      <c r="BS37" s="1" t="s">
        <v>84</v>
      </c>
      <c r="BT37" s="1"/>
      <c r="BU37" s="1" t="s">
        <v>1004</v>
      </c>
      <c r="BV37" s="1">
        <v>7</v>
      </c>
      <c r="BW37" s="1" t="s">
        <v>1005</v>
      </c>
      <c r="BX37" s="1" t="str">
        <f>HYPERLINK("https://nconnect.nicmar.ac.in/storage/profile/6a8690e4bd991.png","Download")</f>
        <v>0</v>
      </c>
      <c r="BY37" s="1" t="s">
        <v>84</v>
      </c>
    </row>
    <row r="38" spans="1:77">
      <c r="A38" s="1" t="s">
        <v>178</v>
      </c>
      <c r="B38" s="1" t="s">
        <v>78</v>
      </c>
      <c r="C38" s="1" t="s">
        <v>1006</v>
      </c>
      <c r="D38" s="1" t="s">
        <v>1007</v>
      </c>
      <c r="E38" s="1" t="s">
        <v>84</v>
      </c>
      <c r="F38" s="1" t="s">
        <v>1008</v>
      </c>
      <c r="G38" s="1" t="s">
        <v>1009</v>
      </c>
      <c r="H38" s="1" t="s">
        <v>84</v>
      </c>
      <c r="I38" s="3"/>
      <c r="J38" s="1" t="s">
        <v>530</v>
      </c>
      <c r="K38" s="1" t="s">
        <v>86</v>
      </c>
      <c r="L38" s="1" t="s">
        <v>1010</v>
      </c>
      <c r="M38" s="1" t="s">
        <v>1011</v>
      </c>
      <c r="N38" s="1">
        <v>9325813403</v>
      </c>
      <c r="O38" s="1" t="s">
        <v>89</v>
      </c>
      <c r="P38" s="1" t="s">
        <v>1012</v>
      </c>
      <c r="Q38" s="1" t="s">
        <v>91</v>
      </c>
      <c r="R38" s="1" t="s">
        <v>1013</v>
      </c>
      <c r="S38" s="1" t="s">
        <v>1014</v>
      </c>
      <c r="T38" s="1" t="s">
        <v>94</v>
      </c>
      <c r="U38" s="1">
        <v>431703107923</v>
      </c>
      <c r="V38" s="1" t="s">
        <v>1015</v>
      </c>
      <c r="W38" s="1">
        <v>9820391861</v>
      </c>
      <c r="X38" s="1" t="s">
        <v>1016</v>
      </c>
      <c r="Y38" s="1" t="s">
        <v>1017</v>
      </c>
      <c r="Z38" s="1">
        <v>9820391861</v>
      </c>
      <c r="AA38" s="1" t="s">
        <v>101</v>
      </c>
      <c r="AB38" s="1" t="s">
        <v>1018</v>
      </c>
      <c r="AC38" s="1" t="s">
        <v>1019</v>
      </c>
      <c r="AD38" s="1" t="s">
        <v>194</v>
      </c>
      <c r="AE38" s="1" t="s">
        <v>1020</v>
      </c>
      <c r="AF38" s="1" t="s">
        <v>949</v>
      </c>
      <c r="AG38" s="1" t="s">
        <v>137</v>
      </c>
      <c r="AH38" s="1" t="s">
        <v>101</v>
      </c>
      <c r="AI38" s="1" t="s">
        <v>101</v>
      </c>
      <c r="AJ38" s="1" t="s">
        <v>1021</v>
      </c>
      <c r="AK38" s="1" t="s">
        <v>1022</v>
      </c>
      <c r="AL38" s="1" t="s">
        <v>221</v>
      </c>
      <c r="AM38" s="1" t="s">
        <v>414</v>
      </c>
      <c r="AN38" s="1">
        <v>90.6</v>
      </c>
      <c r="AO38" s="1">
        <v>0</v>
      </c>
      <c r="AP38" s="1" t="s">
        <v>1021</v>
      </c>
      <c r="AQ38" s="1" t="s">
        <v>1022</v>
      </c>
      <c r="AR38" s="1" t="s">
        <v>168</v>
      </c>
      <c r="AS38" s="1" t="s">
        <v>109</v>
      </c>
      <c r="AT38" s="1">
        <v>80.3</v>
      </c>
      <c r="AU38" s="1" t="s">
        <v>84</v>
      </c>
      <c r="AV38" s="1" t="s">
        <v>84</v>
      </c>
      <c r="AW38" s="1" t="s">
        <v>84</v>
      </c>
      <c r="AX38" s="1" t="s">
        <v>84</v>
      </c>
      <c r="AY38" s="1" t="s">
        <v>84</v>
      </c>
      <c r="AZ38" s="1" t="s">
        <v>84</v>
      </c>
      <c r="BA38" s="1" t="s">
        <v>84</v>
      </c>
      <c r="BB38" s="1" t="s">
        <v>360</v>
      </c>
      <c r="BC38" s="1" t="s">
        <v>1023</v>
      </c>
      <c r="BD38" s="1" t="s">
        <v>112</v>
      </c>
      <c r="BE38" s="1" t="s">
        <v>113</v>
      </c>
      <c r="BF38" s="1" t="s">
        <v>647</v>
      </c>
      <c r="BG38" s="1" t="s">
        <v>419</v>
      </c>
      <c r="BH38" s="1">
        <v>61</v>
      </c>
      <c r="BI38" s="1">
        <v>6.9</v>
      </c>
      <c r="BJ38" s="1" t="s">
        <v>84</v>
      </c>
      <c r="BK38" s="1" t="s">
        <v>84</v>
      </c>
      <c r="BL38" s="1" t="s">
        <v>84</v>
      </c>
      <c r="BM38" s="1" t="s">
        <v>84</v>
      </c>
      <c r="BN38" s="1" t="s">
        <v>84</v>
      </c>
      <c r="BO38" s="1" t="s">
        <v>84</v>
      </c>
      <c r="BP38" s="1" t="s">
        <v>84</v>
      </c>
      <c r="BQ38" s="1" t="s">
        <v>84</v>
      </c>
      <c r="BR38" s="1" t="s">
        <v>1024</v>
      </c>
      <c r="BS38" s="1" t="s">
        <v>84</v>
      </c>
      <c r="BT38" s="1"/>
      <c r="BU38" s="1" t="s">
        <v>1025</v>
      </c>
      <c r="BV38" s="1">
        <v>7</v>
      </c>
      <c r="BW38" s="1" t="s">
        <v>1026</v>
      </c>
      <c r="BX38" s="1" t="str">
        <f>HYPERLINK("https://nconnect.nicmar.ac.in/storage/profile/6a84a0bb906d9.png","Download")</f>
        <v>0</v>
      </c>
      <c r="BY38" s="1" t="s">
        <v>84</v>
      </c>
    </row>
    <row r="39" spans="1:77">
      <c r="A39" s="1" t="s">
        <v>178</v>
      </c>
      <c r="B39" s="1" t="s">
        <v>78</v>
      </c>
      <c r="C39" s="1" t="s">
        <v>1027</v>
      </c>
      <c r="D39" s="1" t="s">
        <v>1028</v>
      </c>
      <c r="E39" s="1" t="s">
        <v>1029</v>
      </c>
      <c r="F39" s="1" t="s">
        <v>528</v>
      </c>
      <c r="G39" s="1" t="s">
        <v>1030</v>
      </c>
      <c r="H39" s="1" t="s">
        <v>84</v>
      </c>
      <c r="I39" s="3"/>
      <c r="J39" s="1" t="s">
        <v>290</v>
      </c>
      <c r="K39" s="1" t="s">
        <v>86</v>
      </c>
      <c r="L39" s="1" t="s">
        <v>1031</v>
      </c>
      <c r="M39" s="1" t="s">
        <v>1032</v>
      </c>
      <c r="N39" s="1">
        <v>8830354274</v>
      </c>
      <c r="O39" s="1" t="s">
        <v>89</v>
      </c>
      <c r="P39" s="1" t="s">
        <v>1033</v>
      </c>
      <c r="Q39" s="1" t="s">
        <v>91</v>
      </c>
      <c r="R39" s="1" t="s">
        <v>1034</v>
      </c>
      <c r="S39" s="1" t="s">
        <v>1035</v>
      </c>
      <c r="T39" s="1" t="s">
        <v>130</v>
      </c>
      <c r="U39" s="1" t="s">
        <v>1036</v>
      </c>
      <c r="V39" s="1" t="s">
        <v>1029</v>
      </c>
      <c r="W39" s="1">
        <v>9822831607</v>
      </c>
      <c r="X39" s="1" t="s">
        <v>1037</v>
      </c>
      <c r="Y39" s="1" t="s">
        <v>1038</v>
      </c>
      <c r="Z39" s="1">
        <v>9011212726</v>
      </c>
      <c r="AA39" s="1" t="s">
        <v>1039</v>
      </c>
      <c r="AB39" s="1" t="s">
        <v>1040</v>
      </c>
      <c r="AC39" s="1" t="s">
        <v>1041</v>
      </c>
      <c r="AD39" s="1" t="s">
        <v>137</v>
      </c>
      <c r="AE39" s="1" t="s">
        <v>1040</v>
      </c>
      <c r="AF39" s="1" t="s">
        <v>1041</v>
      </c>
      <c r="AG39" s="1" t="s">
        <v>137</v>
      </c>
      <c r="AH39" s="1" t="s">
        <v>101</v>
      </c>
      <c r="AI39" s="1" t="s">
        <v>101</v>
      </c>
      <c r="AJ39" s="1" t="s">
        <v>1042</v>
      </c>
      <c r="AK39" s="1" t="s">
        <v>1043</v>
      </c>
      <c r="AL39" s="1" t="s">
        <v>1044</v>
      </c>
      <c r="AM39" s="1" t="s">
        <v>105</v>
      </c>
      <c r="AN39" s="1">
        <v>65.8</v>
      </c>
      <c r="AO39" s="1" t="s">
        <v>84</v>
      </c>
      <c r="AP39" s="1" t="s">
        <v>84</v>
      </c>
      <c r="AQ39" s="1" t="s">
        <v>84</v>
      </c>
      <c r="AR39" s="1" t="s">
        <v>84</v>
      </c>
      <c r="AS39" s="1" t="s">
        <v>84</v>
      </c>
      <c r="AT39" s="1" t="s">
        <v>84</v>
      </c>
      <c r="AU39" s="1" t="s">
        <v>84</v>
      </c>
      <c r="AV39" s="1" t="s">
        <v>1045</v>
      </c>
      <c r="AW39" s="1" t="s">
        <v>1046</v>
      </c>
      <c r="AX39" s="1" t="s">
        <v>490</v>
      </c>
      <c r="AY39" s="1" t="s">
        <v>1047</v>
      </c>
      <c r="AZ39" s="1">
        <v>83.32</v>
      </c>
      <c r="BA39" s="1" t="s">
        <v>84</v>
      </c>
      <c r="BB39" s="1" t="s">
        <v>1048</v>
      </c>
      <c r="BC39" s="1" t="s">
        <v>1049</v>
      </c>
      <c r="BD39" s="1" t="s">
        <v>172</v>
      </c>
      <c r="BE39" s="1" t="s">
        <v>113</v>
      </c>
      <c r="BF39" s="1" t="s">
        <v>392</v>
      </c>
      <c r="BG39" s="1" t="s">
        <v>115</v>
      </c>
      <c r="BH39" s="1">
        <v>75.8</v>
      </c>
      <c r="BI39" s="1">
        <v>8.43</v>
      </c>
      <c r="BJ39" s="1" t="s">
        <v>84</v>
      </c>
      <c r="BK39" s="1" t="s">
        <v>84</v>
      </c>
      <c r="BL39" s="1" t="s">
        <v>84</v>
      </c>
      <c r="BM39" s="1" t="s">
        <v>84</v>
      </c>
      <c r="BN39" s="1" t="s">
        <v>84</v>
      </c>
      <c r="BO39" s="1" t="s">
        <v>84</v>
      </c>
      <c r="BP39" s="1" t="s">
        <v>84</v>
      </c>
      <c r="BQ39" s="1" t="s">
        <v>84</v>
      </c>
      <c r="BR39" s="1" t="s">
        <v>1050</v>
      </c>
      <c r="BS39" s="1" t="s">
        <v>1051</v>
      </c>
      <c r="BT39" s="1">
        <v>15</v>
      </c>
      <c r="BU39" s="1" t="s">
        <v>84</v>
      </c>
      <c r="BV39" s="1"/>
      <c r="BW39" s="1" t="s">
        <v>84</v>
      </c>
      <c r="BX39" s="1" t="str">
        <f>HYPERLINK("https://nconnect.nicmar.ac.in/storage/profile/6a848fc725c52.png","Download")</f>
        <v>0</v>
      </c>
      <c r="BY39" s="1" t="s">
        <v>84</v>
      </c>
    </row>
    <row r="40" spans="1:77">
      <c r="A40" s="1" t="s">
        <v>77</v>
      </c>
      <c r="B40" s="1" t="s">
        <v>78</v>
      </c>
      <c r="C40" s="1" t="s">
        <v>1052</v>
      </c>
      <c r="D40" s="1" t="s">
        <v>1053</v>
      </c>
      <c r="E40" s="1" t="s">
        <v>555</v>
      </c>
      <c r="F40" s="1" t="s">
        <v>1054</v>
      </c>
      <c r="G40" s="1" t="s">
        <v>1055</v>
      </c>
      <c r="H40" s="1" t="s">
        <v>84</v>
      </c>
      <c r="I40" s="3"/>
      <c r="J40" s="1" t="s">
        <v>124</v>
      </c>
      <c r="K40" s="1" t="s">
        <v>86</v>
      </c>
      <c r="L40" s="1" t="s">
        <v>1056</v>
      </c>
      <c r="M40" s="1" t="s">
        <v>1057</v>
      </c>
      <c r="N40" s="1">
        <v>9137424462</v>
      </c>
      <c r="O40" s="1" t="s">
        <v>89</v>
      </c>
      <c r="P40" s="1" t="s">
        <v>1058</v>
      </c>
      <c r="Q40" s="1" t="s">
        <v>91</v>
      </c>
      <c r="R40" s="1" t="s">
        <v>403</v>
      </c>
      <c r="S40" s="1" t="s">
        <v>1059</v>
      </c>
      <c r="T40" s="1" t="s">
        <v>189</v>
      </c>
      <c r="U40" s="1">
        <v>672295896610</v>
      </c>
      <c r="V40" s="1" t="s">
        <v>1060</v>
      </c>
      <c r="W40" s="1">
        <v>9324591158</v>
      </c>
      <c r="X40" s="1" t="s">
        <v>1061</v>
      </c>
      <c r="Y40" s="1" t="s">
        <v>1062</v>
      </c>
      <c r="Z40" s="1">
        <v>8097290186</v>
      </c>
      <c r="AA40" s="1" t="s">
        <v>243</v>
      </c>
      <c r="AB40" s="1" t="s">
        <v>1063</v>
      </c>
      <c r="AC40" s="1" t="s">
        <v>1064</v>
      </c>
      <c r="AD40" s="1" t="s">
        <v>1065</v>
      </c>
      <c r="AE40" s="1" t="s">
        <v>1066</v>
      </c>
      <c r="AF40" s="1" t="s">
        <v>949</v>
      </c>
      <c r="AG40" s="1" t="s">
        <v>137</v>
      </c>
      <c r="AH40" s="1" t="s">
        <v>101</v>
      </c>
      <c r="AI40" s="1" t="s">
        <v>101</v>
      </c>
      <c r="AJ40" s="1" t="s">
        <v>1067</v>
      </c>
      <c r="AK40" s="1" t="s">
        <v>1068</v>
      </c>
      <c r="AL40" s="1" t="s">
        <v>1069</v>
      </c>
      <c r="AM40" s="1" t="s">
        <v>859</v>
      </c>
      <c r="AN40" s="1">
        <v>60.2</v>
      </c>
      <c r="AO40" s="1" t="s">
        <v>84</v>
      </c>
      <c r="AP40" s="1" t="s">
        <v>1070</v>
      </c>
      <c r="AQ40" s="1" t="s">
        <v>1071</v>
      </c>
      <c r="AR40" s="1" t="s">
        <v>1072</v>
      </c>
      <c r="AS40" s="1" t="s">
        <v>414</v>
      </c>
      <c r="AT40" s="1">
        <v>70.5</v>
      </c>
      <c r="AU40" s="1" t="s">
        <v>84</v>
      </c>
      <c r="AV40" s="1" t="s">
        <v>84</v>
      </c>
      <c r="AW40" s="1" t="s">
        <v>84</v>
      </c>
      <c r="AX40" s="1" t="s">
        <v>84</v>
      </c>
      <c r="AY40" s="1" t="s">
        <v>84</v>
      </c>
      <c r="AZ40" s="1" t="s">
        <v>84</v>
      </c>
      <c r="BA40" s="1" t="s">
        <v>84</v>
      </c>
      <c r="BB40" s="1" t="s">
        <v>1073</v>
      </c>
      <c r="BC40" s="1" t="s">
        <v>1074</v>
      </c>
      <c r="BD40" s="1" t="s">
        <v>172</v>
      </c>
      <c r="BE40" s="1" t="s">
        <v>113</v>
      </c>
      <c r="BF40" s="1" t="s">
        <v>225</v>
      </c>
      <c r="BG40" s="1" t="s">
        <v>462</v>
      </c>
      <c r="BH40" s="1">
        <v>76.05</v>
      </c>
      <c r="BI40" s="1" t="s">
        <v>84</v>
      </c>
      <c r="BJ40" s="1" t="s">
        <v>84</v>
      </c>
      <c r="BK40" s="1" t="s">
        <v>84</v>
      </c>
      <c r="BL40" s="1" t="s">
        <v>84</v>
      </c>
      <c r="BM40" s="1" t="s">
        <v>84</v>
      </c>
      <c r="BN40" s="1" t="s">
        <v>84</v>
      </c>
      <c r="BO40" s="1" t="s">
        <v>84</v>
      </c>
      <c r="BP40" s="1" t="s">
        <v>84</v>
      </c>
      <c r="BQ40" s="1" t="s">
        <v>84</v>
      </c>
      <c r="BR40" s="1" t="s">
        <v>1075</v>
      </c>
      <c r="BS40" s="1" t="s">
        <v>84</v>
      </c>
      <c r="BT40" s="1"/>
      <c r="BU40" s="1" t="s">
        <v>1076</v>
      </c>
      <c r="BV40" s="1">
        <v>27</v>
      </c>
      <c r="BW40" s="1" t="s">
        <v>84</v>
      </c>
      <c r="BX40" s="1" t="str">
        <f>HYPERLINK("https://nconnect.nicmar.ac.in/storage/profile/6a872bfaa8733.png","Download")</f>
        <v>0</v>
      </c>
      <c r="BY40" s="1" t="s">
        <v>84</v>
      </c>
    </row>
    <row r="41" spans="1:77">
      <c r="A41" s="1" t="s">
        <v>77</v>
      </c>
      <c r="B41" s="1" t="s">
        <v>78</v>
      </c>
      <c r="C41" s="1" t="s">
        <v>1077</v>
      </c>
      <c r="D41" s="1" t="s">
        <v>1078</v>
      </c>
      <c r="E41" s="1" t="s">
        <v>1079</v>
      </c>
      <c r="F41" s="1" t="s">
        <v>1080</v>
      </c>
      <c r="G41" s="1" t="s">
        <v>1081</v>
      </c>
      <c r="H41" s="1" t="s">
        <v>84</v>
      </c>
      <c r="I41" s="3"/>
      <c r="J41" s="1" t="s">
        <v>472</v>
      </c>
      <c r="K41" s="1" t="s">
        <v>86</v>
      </c>
      <c r="L41" s="1" t="s">
        <v>1082</v>
      </c>
      <c r="M41" s="1" t="s">
        <v>1083</v>
      </c>
      <c r="N41" s="1">
        <v>9579100224</v>
      </c>
      <c r="O41" s="1" t="s">
        <v>315</v>
      </c>
      <c r="P41" s="1" t="s">
        <v>1084</v>
      </c>
      <c r="Q41" s="1" t="s">
        <v>91</v>
      </c>
      <c r="R41" s="1" t="s">
        <v>1085</v>
      </c>
      <c r="S41" s="1" t="s">
        <v>1086</v>
      </c>
      <c r="T41" s="1" t="s">
        <v>157</v>
      </c>
      <c r="U41" s="1">
        <v>700735413667</v>
      </c>
      <c r="V41" s="1" t="s">
        <v>1079</v>
      </c>
      <c r="W41" s="1">
        <v>9767872036</v>
      </c>
      <c r="X41" s="1" t="s">
        <v>680</v>
      </c>
      <c r="Y41" s="1" t="s">
        <v>1087</v>
      </c>
      <c r="Z41" s="1">
        <v>9011251667</v>
      </c>
      <c r="AA41" s="1" t="s">
        <v>97</v>
      </c>
      <c r="AB41" s="1" t="s">
        <v>1088</v>
      </c>
      <c r="AC41" s="1" t="s">
        <v>1089</v>
      </c>
      <c r="AD41" s="1" t="s">
        <v>137</v>
      </c>
      <c r="AE41" s="1" t="s">
        <v>1088</v>
      </c>
      <c r="AF41" s="1" t="s">
        <v>1089</v>
      </c>
      <c r="AG41" s="1" t="s">
        <v>137</v>
      </c>
      <c r="AH41" s="1" t="s">
        <v>101</v>
      </c>
      <c r="AI41" s="1" t="s">
        <v>101</v>
      </c>
      <c r="AJ41" s="1" t="s">
        <v>1090</v>
      </c>
      <c r="AK41" s="1" t="s">
        <v>1091</v>
      </c>
      <c r="AL41" s="1" t="s">
        <v>249</v>
      </c>
      <c r="AM41" s="1" t="s">
        <v>104</v>
      </c>
      <c r="AN41" s="1">
        <v>91.2</v>
      </c>
      <c r="AO41" s="1" t="s">
        <v>84</v>
      </c>
      <c r="AP41" s="1" t="s">
        <v>1092</v>
      </c>
      <c r="AQ41" s="1" t="s">
        <v>1091</v>
      </c>
      <c r="AR41" s="1" t="s">
        <v>168</v>
      </c>
      <c r="AS41" s="1" t="s">
        <v>1093</v>
      </c>
      <c r="AT41" s="1">
        <v>80.62</v>
      </c>
      <c r="AU41" s="1" t="s">
        <v>84</v>
      </c>
      <c r="AV41" s="1" t="s">
        <v>1094</v>
      </c>
      <c r="AW41" s="1" t="s">
        <v>1094</v>
      </c>
      <c r="AX41" s="1" t="s">
        <v>1095</v>
      </c>
      <c r="AY41" s="1" t="s">
        <v>142</v>
      </c>
      <c r="AZ41" s="1">
        <v>90.07</v>
      </c>
      <c r="BA41" s="1" t="s">
        <v>84</v>
      </c>
      <c r="BB41" s="1" t="s">
        <v>1096</v>
      </c>
      <c r="BC41" s="1" t="s">
        <v>1097</v>
      </c>
      <c r="BD41" s="1" t="s">
        <v>112</v>
      </c>
      <c r="BE41" s="1" t="s">
        <v>113</v>
      </c>
      <c r="BF41" s="1" t="s">
        <v>1098</v>
      </c>
      <c r="BG41" s="1" t="s">
        <v>115</v>
      </c>
      <c r="BH41" s="1">
        <v>86.92</v>
      </c>
      <c r="BI41" s="1">
        <v>9.15</v>
      </c>
      <c r="BJ41" s="1" t="s">
        <v>84</v>
      </c>
      <c r="BK41" s="1" t="s">
        <v>84</v>
      </c>
      <c r="BL41" s="1" t="s">
        <v>84</v>
      </c>
      <c r="BM41" s="1" t="s">
        <v>84</v>
      </c>
      <c r="BN41" s="1" t="s">
        <v>84</v>
      </c>
      <c r="BO41" s="1" t="s">
        <v>84</v>
      </c>
      <c r="BP41" s="1" t="s">
        <v>84</v>
      </c>
      <c r="BQ41" s="1" t="s">
        <v>84</v>
      </c>
      <c r="BR41" s="1" t="s">
        <v>1099</v>
      </c>
      <c r="BS41" s="1" t="s">
        <v>84</v>
      </c>
      <c r="BT41" s="1"/>
      <c r="BU41" s="1" t="s">
        <v>1100</v>
      </c>
      <c r="BV41" s="1">
        <v>21</v>
      </c>
      <c r="BW41" s="1" t="s">
        <v>1101</v>
      </c>
      <c r="BX41" s="1" t="str">
        <f>HYPERLINK("https://nconnect.nicmar.ac.in/storage/profile/6aa28507f27b3.png","Download")</f>
        <v>0</v>
      </c>
      <c r="BY41" s="1" t="s">
        <v>84</v>
      </c>
    </row>
    <row r="42" spans="1:77">
      <c r="A42" s="1" t="s">
        <v>77</v>
      </c>
      <c r="B42" s="1" t="s">
        <v>78</v>
      </c>
      <c r="C42" s="1" t="s">
        <v>1102</v>
      </c>
      <c r="D42" s="1" t="s">
        <v>1103</v>
      </c>
      <c r="E42" s="1" t="s">
        <v>1104</v>
      </c>
      <c r="F42" s="1" t="s">
        <v>1105</v>
      </c>
      <c r="G42" s="1" t="s">
        <v>1106</v>
      </c>
      <c r="H42" s="1" t="s">
        <v>84</v>
      </c>
      <c r="I42" s="3"/>
      <c r="J42" s="1" t="s">
        <v>472</v>
      </c>
      <c r="K42" s="1" t="s">
        <v>86</v>
      </c>
      <c r="L42" s="1" t="s">
        <v>1107</v>
      </c>
      <c r="M42" s="1" t="s">
        <v>1108</v>
      </c>
      <c r="N42" s="1">
        <v>9879743749</v>
      </c>
      <c r="O42" s="1" t="s">
        <v>89</v>
      </c>
      <c r="P42" s="1" t="s">
        <v>1109</v>
      </c>
      <c r="Q42" s="1" t="s">
        <v>91</v>
      </c>
      <c r="R42" s="1" t="s">
        <v>1110</v>
      </c>
      <c r="S42" s="1" t="s">
        <v>1111</v>
      </c>
      <c r="T42" s="1" t="s">
        <v>157</v>
      </c>
      <c r="U42" s="1">
        <v>347458936478</v>
      </c>
      <c r="V42" s="1" t="s">
        <v>1112</v>
      </c>
      <c r="W42" s="1">
        <v>9879543749</v>
      </c>
      <c r="X42" s="1" t="s">
        <v>1113</v>
      </c>
      <c r="Y42" s="1" t="s">
        <v>1114</v>
      </c>
      <c r="Z42" s="1">
        <v>8849407403</v>
      </c>
      <c r="AA42" s="1" t="s">
        <v>1115</v>
      </c>
      <c r="AB42" s="1" t="s">
        <v>1116</v>
      </c>
      <c r="AC42" s="1" t="s">
        <v>1117</v>
      </c>
      <c r="AD42" s="1" t="s">
        <v>382</v>
      </c>
      <c r="AE42" s="1" t="s">
        <v>1116</v>
      </c>
      <c r="AF42" s="1" t="s">
        <v>1117</v>
      </c>
      <c r="AG42" s="1" t="s">
        <v>382</v>
      </c>
      <c r="AH42" s="1" t="s">
        <v>101</v>
      </c>
      <c r="AI42" s="1" t="s">
        <v>101</v>
      </c>
      <c r="AJ42" s="1" t="s">
        <v>1118</v>
      </c>
      <c r="AK42" s="1" t="s">
        <v>1119</v>
      </c>
      <c r="AL42" s="1" t="s">
        <v>168</v>
      </c>
      <c r="AM42" s="1" t="s">
        <v>252</v>
      </c>
      <c r="AN42" s="1">
        <v>66.5</v>
      </c>
      <c r="AO42" s="1" t="s">
        <v>84</v>
      </c>
      <c r="AP42" s="1" t="s">
        <v>84</v>
      </c>
      <c r="AQ42" s="1" t="s">
        <v>84</v>
      </c>
      <c r="AR42" s="1" t="s">
        <v>84</v>
      </c>
      <c r="AS42" s="1" t="s">
        <v>84</v>
      </c>
      <c r="AT42" s="1" t="s">
        <v>84</v>
      </c>
      <c r="AU42" s="1" t="s">
        <v>84</v>
      </c>
      <c r="AV42" s="1" t="s">
        <v>1120</v>
      </c>
      <c r="AW42" s="1" t="s">
        <v>1121</v>
      </c>
      <c r="AX42" s="1" t="s">
        <v>1095</v>
      </c>
      <c r="AY42" s="1" t="s">
        <v>279</v>
      </c>
      <c r="AZ42" s="1">
        <v>76.7</v>
      </c>
      <c r="BA42" s="1">
        <v>8.17</v>
      </c>
      <c r="BB42" s="1" t="s">
        <v>1122</v>
      </c>
      <c r="BC42" s="1" t="s">
        <v>1123</v>
      </c>
      <c r="BD42" s="1" t="s">
        <v>172</v>
      </c>
      <c r="BE42" s="1" t="s">
        <v>113</v>
      </c>
      <c r="BF42" s="1" t="s">
        <v>465</v>
      </c>
      <c r="BG42" s="1" t="s">
        <v>145</v>
      </c>
      <c r="BH42" s="1">
        <v>70.9</v>
      </c>
      <c r="BI42" s="1">
        <v>7.59</v>
      </c>
      <c r="BJ42" s="1" t="s">
        <v>84</v>
      </c>
      <c r="BK42" s="1" t="s">
        <v>84</v>
      </c>
      <c r="BL42" s="1" t="s">
        <v>84</v>
      </c>
      <c r="BM42" s="1" t="s">
        <v>84</v>
      </c>
      <c r="BN42" s="1" t="s">
        <v>84</v>
      </c>
      <c r="BO42" s="1" t="s">
        <v>84</v>
      </c>
      <c r="BP42" s="1" t="s">
        <v>84</v>
      </c>
      <c r="BQ42" s="1" t="s">
        <v>84</v>
      </c>
      <c r="BR42" s="1" t="s">
        <v>1124</v>
      </c>
      <c r="BS42" s="1" t="s">
        <v>84</v>
      </c>
      <c r="BT42" s="1"/>
      <c r="BU42" s="1" t="s">
        <v>1125</v>
      </c>
      <c r="BV42" s="1">
        <v>25</v>
      </c>
      <c r="BW42" s="1" t="s">
        <v>84</v>
      </c>
      <c r="BX42" s="1" t="str">
        <f>HYPERLINK("https://nconnect.nicmar.ac.in/storage/profile/6a854d74b3695.png","Download")</f>
        <v>0</v>
      </c>
      <c r="BY42" s="1" t="s">
        <v>84</v>
      </c>
    </row>
    <row r="43" spans="1:77">
      <c r="A43" s="1" t="s">
        <v>77</v>
      </c>
      <c r="B43" s="1" t="s">
        <v>78</v>
      </c>
      <c r="C43" s="1" t="s">
        <v>1126</v>
      </c>
      <c r="D43" s="1" t="s">
        <v>425</v>
      </c>
      <c r="E43" s="1" t="s">
        <v>84</v>
      </c>
      <c r="F43" s="1" t="s">
        <v>1127</v>
      </c>
      <c r="G43" s="1" t="s">
        <v>1128</v>
      </c>
      <c r="H43" s="1" t="s">
        <v>84</v>
      </c>
      <c r="I43" s="3"/>
      <c r="J43" s="1" t="s">
        <v>370</v>
      </c>
      <c r="K43" s="1" t="s">
        <v>86</v>
      </c>
      <c r="L43" s="1" t="s">
        <v>1129</v>
      </c>
      <c r="M43" s="1" t="s">
        <v>1130</v>
      </c>
      <c r="N43" s="1">
        <v>9740365382</v>
      </c>
      <c r="O43" s="1" t="s">
        <v>89</v>
      </c>
      <c r="P43" s="1" t="s">
        <v>1131</v>
      </c>
      <c r="Q43" s="1" t="s">
        <v>91</v>
      </c>
      <c r="R43" s="1" t="s">
        <v>1132</v>
      </c>
      <c r="S43" s="1" t="s">
        <v>1133</v>
      </c>
      <c r="T43" s="1" t="s">
        <v>94</v>
      </c>
      <c r="U43" s="1">
        <v>565663782996</v>
      </c>
      <c r="V43" s="1" t="s">
        <v>1134</v>
      </c>
      <c r="W43" s="1">
        <v>9448448963</v>
      </c>
      <c r="X43" s="1" t="s">
        <v>1135</v>
      </c>
      <c r="Y43" s="1" t="s">
        <v>1136</v>
      </c>
      <c r="Z43" s="1">
        <v>8892828586</v>
      </c>
      <c r="AA43" s="1" t="s">
        <v>162</v>
      </c>
      <c r="AB43" s="1" t="s">
        <v>1137</v>
      </c>
      <c r="AC43" s="1" t="s">
        <v>778</v>
      </c>
      <c r="AD43" s="1" t="s">
        <v>705</v>
      </c>
      <c r="AE43" s="1" t="s">
        <v>1137</v>
      </c>
      <c r="AF43" s="1" t="s">
        <v>778</v>
      </c>
      <c r="AG43" s="1" t="s">
        <v>705</v>
      </c>
      <c r="AH43" s="1" t="s">
        <v>101</v>
      </c>
      <c r="AI43" s="1" t="s">
        <v>101</v>
      </c>
      <c r="AJ43" s="1" t="s">
        <v>1138</v>
      </c>
      <c r="AK43" s="1" t="s">
        <v>1139</v>
      </c>
      <c r="AL43" s="1" t="s">
        <v>304</v>
      </c>
      <c r="AM43" s="1" t="s">
        <v>862</v>
      </c>
      <c r="AN43" s="1">
        <v>70</v>
      </c>
      <c r="AO43" s="1" t="s">
        <v>84</v>
      </c>
      <c r="AP43" s="1" t="s">
        <v>1140</v>
      </c>
      <c r="AQ43" s="1" t="s">
        <v>1141</v>
      </c>
      <c r="AR43" s="1" t="s">
        <v>221</v>
      </c>
      <c r="AS43" s="1" t="s">
        <v>252</v>
      </c>
      <c r="AT43" s="1">
        <v>62.8</v>
      </c>
      <c r="AU43" s="1" t="s">
        <v>84</v>
      </c>
      <c r="AV43" s="1" t="s">
        <v>84</v>
      </c>
      <c r="AW43" s="1" t="s">
        <v>84</v>
      </c>
      <c r="AX43" s="1" t="s">
        <v>84</v>
      </c>
      <c r="AY43" s="1" t="s">
        <v>84</v>
      </c>
      <c r="AZ43" s="1" t="s">
        <v>84</v>
      </c>
      <c r="BA43" s="1" t="s">
        <v>84</v>
      </c>
      <c r="BB43" s="1" t="s">
        <v>710</v>
      </c>
      <c r="BC43" s="1" t="s">
        <v>1142</v>
      </c>
      <c r="BD43" s="1" t="s">
        <v>172</v>
      </c>
      <c r="BE43" s="1" t="s">
        <v>113</v>
      </c>
      <c r="BF43" s="1" t="s">
        <v>712</v>
      </c>
      <c r="BG43" s="1" t="s">
        <v>1143</v>
      </c>
      <c r="BH43" s="1">
        <v>61.4</v>
      </c>
      <c r="BI43" s="1">
        <v>6.89</v>
      </c>
      <c r="BJ43" s="1" t="s">
        <v>84</v>
      </c>
      <c r="BK43" s="1" t="s">
        <v>84</v>
      </c>
      <c r="BL43" s="1" t="s">
        <v>84</v>
      </c>
      <c r="BM43" s="1" t="s">
        <v>84</v>
      </c>
      <c r="BN43" s="1" t="s">
        <v>84</v>
      </c>
      <c r="BO43" s="1" t="s">
        <v>84</v>
      </c>
      <c r="BP43" s="1" t="s">
        <v>84</v>
      </c>
      <c r="BQ43" s="1" t="s">
        <v>84</v>
      </c>
      <c r="BR43" s="1" t="s">
        <v>1144</v>
      </c>
      <c r="BS43" s="1" t="s">
        <v>84</v>
      </c>
      <c r="BT43" s="1"/>
      <c r="BU43" s="1" t="s">
        <v>1145</v>
      </c>
      <c r="BV43" s="1">
        <v>7</v>
      </c>
      <c r="BW43" s="1" t="s">
        <v>84</v>
      </c>
      <c r="BX43" s="1" t="str">
        <f>HYPERLINK("https://nconnect.nicmar.ac.in/storage/profile/6a8801a0253d7.png","Download")</f>
        <v>0</v>
      </c>
      <c r="BY43" s="1" t="s">
        <v>84</v>
      </c>
    </row>
    <row r="44" spans="1:77">
      <c r="A44" s="1" t="s">
        <v>77</v>
      </c>
      <c r="B44" s="1" t="s">
        <v>78</v>
      </c>
      <c r="C44" s="1" t="s">
        <v>1146</v>
      </c>
      <c r="D44" s="1" t="s">
        <v>1147</v>
      </c>
      <c r="E44" s="1" t="s">
        <v>84</v>
      </c>
      <c r="F44" s="1" t="s">
        <v>1148</v>
      </c>
      <c r="G44" s="1" t="s">
        <v>1149</v>
      </c>
      <c r="H44" s="1" t="s">
        <v>84</v>
      </c>
      <c r="I44" s="3"/>
      <c r="J44" s="1" t="s">
        <v>530</v>
      </c>
      <c r="K44" s="1" t="s">
        <v>86</v>
      </c>
      <c r="L44" s="1" t="s">
        <v>1150</v>
      </c>
      <c r="M44" s="1" t="s">
        <v>1151</v>
      </c>
      <c r="N44" s="1">
        <v>9058023283</v>
      </c>
      <c r="O44" s="1" t="s">
        <v>89</v>
      </c>
      <c r="P44" s="1" t="s">
        <v>1152</v>
      </c>
      <c r="Q44" s="1" t="s">
        <v>91</v>
      </c>
      <c r="R44" s="1" t="s">
        <v>1153</v>
      </c>
      <c r="S44" s="1" t="s">
        <v>1154</v>
      </c>
      <c r="T44" s="1" t="s">
        <v>130</v>
      </c>
      <c r="U44" s="1">
        <v>820729064140</v>
      </c>
      <c r="V44" s="1" t="s">
        <v>1155</v>
      </c>
      <c r="W44" s="1">
        <v>8433018506</v>
      </c>
      <c r="X44" s="1" t="s">
        <v>1156</v>
      </c>
      <c r="Y44" s="1" t="s">
        <v>1157</v>
      </c>
      <c r="Z44" s="1">
        <v>8218681701</v>
      </c>
      <c r="AA44" s="1" t="s">
        <v>680</v>
      </c>
      <c r="AB44" s="1" t="s">
        <v>1158</v>
      </c>
      <c r="AC44" s="1" t="s">
        <v>1159</v>
      </c>
      <c r="AD44" s="1" t="s">
        <v>1065</v>
      </c>
      <c r="AE44" s="1" t="s">
        <v>1158</v>
      </c>
      <c r="AF44" s="1" t="s">
        <v>1159</v>
      </c>
      <c r="AG44" s="1" t="s">
        <v>1065</v>
      </c>
      <c r="AH44" s="1" t="s">
        <v>101</v>
      </c>
      <c r="AI44" s="1" t="s">
        <v>101</v>
      </c>
      <c r="AJ44" s="1" t="s">
        <v>1160</v>
      </c>
      <c r="AK44" s="1" t="s">
        <v>1161</v>
      </c>
      <c r="AL44" s="1" t="s">
        <v>570</v>
      </c>
      <c r="AM44" s="1" t="s">
        <v>414</v>
      </c>
      <c r="AN44" s="1">
        <v>92.5</v>
      </c>
      <c r="AO44" s="1" t="s">
        <v>84</v>
      </c>
      <c r="AP44" s="1" t="s">
        <v>1162</v>
      </c>
      <c r="AQ44" s="1" t="s">
        <v>1161</v>
      </c>
      <c r="AR44" s="1" t="s">
        <v>1163</v>
      </c>
      <c r="AS44" s="1" t="s">
        <v>388</v>
      </c>
      <c r="AT44" s="1">
        <v>85.0</v>
      </c>
      <c r="AU44" s="1" t="s">
        <v>84</v>
      </c>
      <c r="AV44" s="1" t="s">
        <v>84</v>
      </c>
      <c r="AW44" s="1" t="s">
        <v>84</v>
      </c>
      <c r="AX44" s="1" t="s">
        <v>84</v>
      </c>
      <c r="AY44" s="1" t="s">
        <v>84</v>
      </c>
      <c r="AZ44" s="1" t="s">
        <v>84</v>
      </c>
      <c r="BA44" s="1" t="s">
        <v>84</v>
      </c>
      <c r="BB44" s="1" t="s">
        <v>1164</v>
      </c>
      <c r="BC44" s="1" t="s">
        <v>1165</v>
      </c>
      <c r="BD44" s="1" t="s">
        <v>112</v>
      </c>
      <c r="BE44" s="1" t="s">
        <v>113</v>
      </c>
      <c r="BF44" s="1" t="s">
        <v>388</v>
      </c>
      <c r="BG44" s="1" t="s">
        <v>419</v>
      </c>
      <c r="BH44" s="1">
        <v>65.0</v>
      </c>
      <c r="BI44" s="1">
        <v>6.56</v>
      </c>
      <c r="BJ44" s="1" t="s">
        <v>84</v>
      </c>
      <c r="BK44" s="1" t="s">
        <v>84</v>
      </c>
      <c r="BL44" s="1" t="s">
        <v>84</v>
      </c>
      <c r="BM44" s="1" t="s">
        <v>84</v>
      </c>
      <c r="BN44" s="1" t="s">
        <v>84</v>
      </c>
      <c r="BO44" s="1" t="s">
        <v>84</v>
      </c>
      <c r="BP44" s="1" t="s">
        <v>84</v>
      </c>
      <c r="BQ44" s="1" t="s">
        <v>84</v>
      </c>
      <c r="BR44" s="1" t="s">
        <v>1166</v>
      </c>
      <c r="BS44" s="1" t="s">
        <v>84</v>
      </c>
      <c r="BT44" s="1"/>
      <c r="BU44" s="1" t="s">
        <v>84</v>
      </c>
      <c r="BV44" s="1"/>
      <c r="BW44" s="1" t="s">
        <v>84</v>
      </c>
      <c r="BX44" s="1" t="str">
        <f>HYPERLINK("https://nconnect.nicmar.ac.in/storage/profile/6a86fb57d7ea1.png","Download")</f>
        <v>0</v>
      </c>
      <c r="BY44" s="1" t="s">
        <v>84</v>
      </c>
    </row>
    <row r="45" spans="1:77">
      <c r="A45" s="1" t="s">
        <v>77</v>
      </c>
      <c r="B45" s="1" t="s">
        <v>78</v>
      </c>
      <c r="C45" s="1" t="s">
        <v>1167</v>
      </c>
      <c r="D45" s="1" t="s">
        <v>1168</v>
      </c>
      <c r="E45" s="1" t="s">
        <v>1169</v>
      </c>
      <c r="F45" s="1" t="s">
        <v>1170</v>
      </c>
      <c r="G45" s="1" t="s">
        <v>1171</v>
      </c>
      <c r="H45" s="1" t="s">
        <v>84</v>
      </c>
      <c r="I45" s="3"/>
      <c r="J45" s="1" t="s">
        <v>530</v>
      </c>
      <c r="K45" s="1" t="s">
        <v>86</v>
      </c>
      <c r="L45" s="1" t="s">
        <v>1172</v>
      </c>
      <c r="M45" s="1" t="s">
        <v>1173</v>
      </c>
      <c r="N45" s="1">
        <v>9403096952</v>
      </c>
      <c r="O45" s="1" t="s">
        <v>315</v>
      </c>
      <c r="P45" s="1" t="s">
        <v>1174</v>
      </c>
      <c r="Q45" s="1" t="s">
        <v>91</v>
      </c>
      <c r="R45" s="1" t="s">
        <v>1175</v>
      </c>
      <c r="S45" s="1" t="s">
        <v>1176</v>
      </c>
      <c r="T45" s="1" t="s">
        <v>157</v>
      </c>
      <c r="U45" s="1">
        <v>827399546821</v>
      </c>
      <c r="V45" s="1" t="s">
        <v>1177</v>
      </c>
      <c r="W45" s="1">
        <v>9421721383</v>
      </c>
      <c r="X45" s="1" t="s">
        <v>1178</v>
      </c>
      <c r="Y45" s="1" t="s">
        <v>1179</v>
      </c>
      <c r="Z45" s="1">
        <v>9423114740</v>
      </c>
      <c r="AA45" s="1" t="s">
        <v>1178</v>
      </c>
      <c r="AB45" s="1" t="s">
        <v>1180</v>
      </c>
      <c r="AC45" s="1" t="s">
        <v>216</v>
      </c>
      <c r="AD45" s="1" t="s">
        <v>137</v>
      </c>
      <c r="AE45" s="1" t="s">
        <v>1180</v>
      </c>
      <c r="AF45" s="1" t="s">
        <v>216</v>
      </c>
      <c r="AG45" s="1" t="s">
        <v>137</v>
      </c>
      <c r="AH45" s="1" t="s">
        <v>101</v>
      </c>
      <c r="AI45" s="1" t="s">
        <v>101</v>
      </c>
      <c r="AJ45" s="1" t="s">
        <v>1181</v>
      </c>
      <c r="AK45" s="1" t="s">
        <v>1182</v>
      </c>
      <c r="AL45" s="1" t="s">
        <v>757</v>
      </c>
      <c r="AM45" s="1" t="s">
        <v>105</v>
      </c>
      <c r="AN45" s="1">
        <v>89.9</v>
      </c>
      <c r="AO45" s="1">
        <v>0</v>
      </c>
      <c r="AP45" s="1" t="s">
        <v>1183</v>
      </c>
      <c r="AQ45" s="1" t="s">
        <v>1184</v>
      </c>
      <c r="AR45" s="1" t="s">
        <v>252</v>
      </c>
      <c r="AS45" s="1" t="s">
        <v>438</v>
      </c>
      <c r="AT45" s="1">
        <v>95.33</v>
      </c>
      <c r="AU45" s="1" t="s">
        <v>84</v>
      </c>
      <c r="AV45" s="1" t="s">
        <v>84</v>
      </c>
      <c r="AW45" s="1" t="s">
        <v>84</v>
      </c>
      <c r="AX45" s="1" t="s">
        <v>84</v>
      </c>
      <c r="AY45" s="1" t="s">
        <v>84</v>
      </c>
      <c r="AZ45" s="1" t="s">
        <v>84</v>
      </c>
      <c r="BA45" s="1" t="s">
        <v>84</v>
      </c>
      <c r="BB45" s="1" t="s">
        <v>1185</v>
      </c>
      <c r="BC45" s="1" t="s">
        <v>1186</v>
      </c>
      <c r="BD45" s="1" t="s">
        <v>112</v>
      </c>
      <c r="BE45" s="1" t="s">
        <v>113</v>
      </c>
      <c r="BF45" s="1" t="s">
        <v>647</v>
      </c>
      <c r="BG45" s="1" t="s">
        <v>1187</v>
      </c>
      <c r="BH45" s="1">
        <v>60.2</v>
      </c>
      <c r="BI45" s="1">
        <v>6.77</v>
      </c>
      <c r="BJ45" s="1" t="s">
        <v>84</v>
      </c>
      <c r="BK45" s="1" t="s">
        <v>84</v>
      </c>
      <c r="BL45" s="1" t="s">
        <v>84</v>
      </c>
      <c r="BM45" s="1" t="s">
        <v>84</v>
      </c>
      <c r="BN45" s="1" t="s">
        <v>84</v>
      </c>
      <c r="BO45" s="1" t="s">
        <v>84</v>
      </c>
      <c r="BP45" s="1" t="s">
        <v>84</v>
      </c>
      <c r="BQ45" s="1" t="s">
        <v>84</v>
      </c>
      <c r="BR45" s="1" t="s">
        <v>1188</v>
      </c>
      <c r="BS45" s="1" t="s">
        <v>1189</v>
      </c>
      <c r="BT45" s="1">
        <v>8</v>
      </c>
      <c r="BU45" s="1" t="s">
        <v>84</v>
      </c>
      <c r="BV45" s="1"/>
      <c r="BW45" s="1" t="s">
        <v>84</v>
      </c>
      <c r="BX45" s="1" t="str">
        <f>HYPERLINK("https://nconnect.nicmar.ac.in/storage/profile/6a872516c2083.png","Download")</f>
        <v>0</v>
      </c>
      <c r="BY45" s="1" t="s">
        <v>84</v>
      </c>
    </row>
    <row r="46" spans="1:77">
      <c r="A46" s="1" t="s">
        <v>77</v>
      </c>
      <c r="B46" s="1" t="s">
        <v>78</v>
      </c>
      <c r="C46" s="1" t="s">
        <v>1190</v>
      </c>
      <c r="D46" s="1" t="s">
        <v>1191</v>
      </c>
      <c r="E46" s="1" t="s">
        <v>84</v>
      </c>
      <c r="F46" s="1" t="s">
        <v>1192</v>
      </c>
      <c r="G46" s="1" t="s">
        <v>1193</v>
      </c>
      <c r="H46" s="1" t="s">
        <v>84</v>
      </c>
      <c r="I46" s="3"/>
      <c r="J46" s="1" t="s">
        <v>85</v>
      </c>
      <c r="K46" s="1" t="s">
        <v>86</v>
      </c>
      <c r="L46" s="1" t="s">
        <v>1194</v>
      </c>
      <c r="M46" s="1" t="s">
        <v>1195</v>
      </c>
      <c r="N46" s="1">
        <v>9909227112</v>
      </c>
      <c r="O46" s="1" t="s">
        <v>89</v>
      </c>
      <c r="P46" s="1" t="s">
        <v>1196</v>
      </c>
      <c r="Q46" s="1" t="s">
        <v>91</v>
      </c>
      <c r="R46" s="1" t="s">
        <v>1197</v>
      </c>
      <c r="S46" s="1" t="s">
        <v>1198</v>
      </c>
      <c r="T46" s="1" t="s">
        <v>94</v>
      </c>
      <c r="U46" s="1">
        <v>922577587568</v>
      </c>
      <c r="V46" s="1" t="s">
        <v>1199</v>
      </c>
      <c r="W46" s="1">
        <v>7435926603</v>
      </c>
      <c r="X46" s="1" t="s">
        <v>1200</v>
      </c>
      <c r="Y46" s="1" t="s">
        <v>1201</v>
      </c>
      <c r="Z46" s="1">
        <v>7435922413</v>
      </c>
      <c r="AA46" s="1" t="s">
        <v>134</v>
      </c>
      <c r="AB46" s="1" t="s">
        <v>1202</v>
      </c>
      <c r="AC46" s="1" t="s">
        <v>99</v>
      </c>
      <c r="AD46" s="1" t="s">
        <v>100</v>
      </c>
      <c r="AE46" s="1" t="s">
        <v>1202</v>
      </c>
      <c r="AF46" s="1" t="s">
        <v>99</v>
      </c>
      <c r="AG46" s="1" t="s">
        <v>100</v>
      </c>
      <c r="AH46" s="1" t="s">
        <v>101</v>
      </c>
      <c r="AI46" s="1" t="s">
        <v>101</v>
      </c>
      <c r="AJ46" s="1" t="s">
        <v>1203</v>
      </c>
      <c r="AK46" s="1" t="s">
        <v>1204</v>
      </c>
      <c r="AL46" s="1" t="s">
        <v>221</v>
      </c>
      <c r="AM46" s="1" t="s">
        <v>414</v>
      </c>
      <c r="AN46" s="1">
        <v>81.83</v>
      </c>
      <c r="AO46" s="1" t="s">
        <v>84</v>
      </c>
      <c r="AP46" s="1" t="s">
        <v>1203</v>
      </c>
      <c r="AQ46" s="1" t="s">
        <v>1204</v>
      </c>
      <c r="AR46" s="1" t="s">
        <v>278</v>
      </c>
      <c r="AS46" s="1" t="s">
        <v>416</v>
      </c>
      <c r="AT46" s="1">
        <v>83.54</v>
      </c>
      <c r="AU46" s="1" t="s">
        <v>84</v>
      </c>
      <c r="AV46" s="1" t="s">
        <v>84</v>
      </c>
      <c r="AW46" s="1" t="s">
        <v>84</v>
      </c>
      <c r="AX46" s="1" t="s">
        <v>84</v>
      </c>
      <c r="AY46" s="1" t="s">
        <v>84</v>
      </c>
      <c r="AZ46" s="1" t="s">
        <v>84</v>
      </c>
      <c r="BA46" s="1" t="s">
        <v>84</v>
      </c>
      <c r="BB46" s="1" t="s">
        <v>1096</v>
      </c>
      <c r="BC46" s="1" t="s">
        <v>1205</v>
      </c>
      <c r="BD46" s="1" t="s">
        <v>546</v>
      </c>
      <c r="BE46" s="1" t="s">
        <v>760</v>
      </c>
      <c r="BF46" s="1" t="s">
        <v>647</v>
      </c>
      <c r="BG46" s="1" t="s">
        <v>441</v>
      </c>
      <c r="BH46" s="1">
        <v>88.4</v>
      </c>
      <c r="BI46" s="1">
        <v>9.45</v>
      </c>
      <c r="BJ46" s="1" t="s">
        <v>84</v>
      </c>
      <c r="BK46" s="1" t="s">
        <v>84</v>
      </c>
      <c r="BL46" s="1" t="s">
        <v>84</v>
      </c>
      <c r="BM46" s="1" t="s">
        <v>84</v>
      </c>
      <c r="BN46" s="1" t="s">
        <v>84</v>
      </c>
      <c r="BO46" s="1" t="s">
        <v>84</v>
      </c>
      <c r="BP46" s="1" t="s">
        <v>84</v>
      </c>
      <c r="BQ46" s="1" t="s">
        <v>84</v>
      </c>
      <c r="BR46" s="1" t="s">
        <v>1206</v>
      </c>
      <c r="BS46" s="1" t="s">
        <v>84</v>
      </c>
      <c r="BT46" s="1"/>
      <c r="BU46" s="1" t="s">
        <v>1207</v>
      </c>
      <c r="BV46" s="1">
        <v>24</v>
      </c>
      <c r="BW46" s="1" t="s">
        <v>1208</v>
      </c>
      <c r="BX46" s="1" t="str">
        <f>HYPERLINK("https://nconnect.nicmar.ac.in/storage/profile/6a80a2418913a.png","Download")</f>
        <v>0</v>
      </c>
      <c r="BY46" s="1" t="s">
        <v>84</v>
      </c>
    </row>
    <row r="47" spans="1:77">
      <c r="A47" s="1" t="s">
        <v>77</v>
      </c>
      <c r="B47" s="1" t="s">
        <v>78</v>
      </c>
      <c r="C47" s="1" t="s">
        <v>1209</v>
      </c>
      <c r="D47" s="1" t="s">
        <v>1210</v>
      </c>
      <c r="E47" s="1" t="s">
        <v>1211</v>
      </c>
      <c r="F47" s="1" t="s">
        <v>1212</v>
      </c>
      <c r="G47" s="1" t="s">
        <v>1213</v>
      </c>
      <c r="H47" s="1" t="s">
        <v>84</v>
      </c>
      <c r="I47" s="3"/>
      <c r="J47" s="1" t="s">
        <v>530</v>
      </c>
      <c r="K47" s="1" t="s">
        <v>86</v>
      </c>
      <c r="L47" s="1" t="s">
        <v>1214</v>
      </c>
      <c r="M47" s="1" t="s">
        <v>1215</v>
      </c>
      <c r="N47" s="1">
        <v>9075045989</v>
      </c>
      <c r="O47" s="1" t="s">
        <v>89</v>
      </c>
      <c r="P47" s="1" t="s">
        <v>1216</v>
      </c>
      <c r="Q47" s="1" t="s">
        <v>91</v>
      </c>
      <c r="R47" s="1" t="s">
        <v>534</v>
      </c>
      <c r="S47" s="1" t="s">
        <v>1217</v>
      </c>
      <c r="T47" s="1" t="s">
        <v>94</v>
      </c>
      <c r="U47" s="1">
        <v>956649110726</v>
      </c>
      <c r="V47" s="1" t="s">
        <v>1218</v>
      </c>
      <c r="W47" s="1">
        <v>9822802180</v>
      </c>
      <c r="X47" s="1" t="s">
        <v>95</v>
      </c>
      <c r="Y47" s="1" t="s">
        <v>1219</v>
      </c>
      <c r="Z47" s="1">
        <v>9766772190</v>
      </c>
      <c r="AA47" s="1" t="s">
        <v>134</v>
      </c>
      <c r="AB47" s="1" t="s">
        <v>1220</v>
      </c>
      <c r="AC47" s="1" t="s">
        <v>1221</v>
      </c>
      <c r="AD47" s="1" t="s">
        <v>137</v>
      </c>
      <c r="AE47" s="1" t="s">
        <v>1220</v>
      </c>
      <c r="AF47" s="1" t="s">
        <v>1221</v>
      </c>
      <c r="AG47" s="1" t="s">
        <v>137</v>
      </c>
      <c r="AH47" s="1" t="s">
        <v>101</v>
      </c>
      <c r="AI47" s="1" t="s">
        <v>101</v>
      </c>
      <c r="AJ47" s="1" t="s">
        <v>1222</v>
      </c>
      <c r="AK47" s="1" t="s">
        <v>1091</v>
      </c>
      <c r="AL47" s="1" t="s">
        <v>249</v>
      </c>
      <c r="AM47" s="1" t="s">
        <v>221</v>
      </c>
      <c r="AN47" s="1">
        <v>87.4</v>
      </c>
      <c r="AO47" s="1" t="s">
        <v>84</v>
      </c>
      <c r="AP47" s="1" t="s">
        <v>1223</v>
      </c>
      <c r="AQ47" s="1" t="s">
        <v>1091</v>
      </c>
      <c r="AR47" s="1" t="s">
        <v>168</v>
      </c>
      <c r="AS47" s="1" t="s">
        <v>141</v>
      </c>
      <c r="AT47" s="1">
        <v>68.31</v>
      </c>
      <c r="AU47" s="1" t="s">
        <v>84</v>
      </c>
      <c r="AV47" s="1" t="s">
        <v>84</v>
      </c>
      <c r="AW47" s="1" t="s">
        <v>84</v>
      </c>
      <c r="AX47" s="1" t="s">
        <v>84</v>
      </c>
      <c r="AY47" s="1" t="s">
        <v>84</v>
      </c>
      <c r="AZ47" s="1" t="s">
        <v>84</v>
      </c>
      <c r="BA47" s="1" t="s">
        <v>84</v>
      </c>
      <c r="BB47" s="1" t="s">
        <v>1096</v>
      </c>
      <c r="BC47" s="1" t="s">
        <v>1224</v>
      </c>
      <c r="BD47" s="1" t="s">
        <v>172</v>
      </c>
      <c r="BE47" s="1" t="s">
        <v>113</v>
      </c>
      <c r="BF47" s="1" t="s">
        <v>865</v>
      </c>
      <c r="BG47" s="1" t="s">
        <v>1225</v>
      </c>
      <c r="BH47" s="1">
        <v>74.12</v>
      </c>
      <c r="BI47" s="1">
        <v>8.26</v>
      </c>
      <c r="BJ47" s="1" t="s">
        <v>84</v>
      </c>
      <c r="BK47" s="1" t="s">
        <v>84</v>
      </c>
      <c r="BL47" s="1" t="s">
        <v>84</v>
      </c>
      <c r="BM47" s="1" t="s">
        <v>84</v>
      </c>
      <c r="BN47" s="1" t="s">
        <v>84</v>
      </c>
      <c r="BO47" s="1" t="s">
        <v>84</v>
      </c>
      <c r="BP47" s="1" t="s">
        <v>84</v>
      </c>
      <c r="BQ47" s="1" t="s">
        <v>84</v>
      </c>
      <c r="BR47" s="1" t="s">
        <v>1226</v>
      </c>
      <c r="BS47" s="1" t="s">
        <v>1227</v>
      </c>
      <c r="BT47" s="1">
        <v>12</v>
      </c>
      <c r="BU47" s="1" t="s">
        <v>1228</v>
      </c>
      <c r="BV47" s="1">
        <v>26</v>
      </c>
      <c r="BW47" s="1" t="s">
        <v>1229</v>
      </c>
      <c r="BX47" s="1" t="str">
        <f>HYPERLINK("https://nconnect.nicmar.ac.in/storage/profile/6a9a50e4d7d91.png","Download")</f>
        <v>0</v>
      </c>
      <c r="BY47" s="1" t="s">
        <v>84</v>
      </c>
    </row>
    <row r="48" spans="1:77">
      <c r="A48" s="1" t="s">
        <v>77</v>
      </c>
      <c r="B48" s="1" t="s">
        <v>78</v>
      </c>
      <c r="C48" s="1" t="s">
        <v>1230</v>
      </c>
      <c r="D48" s="1" t="s">
        <v>1231</v>
      </c>
      <c r="E48" s="1" t="s">
        <v>1232</v>
      </c>
      <c r="F48" s="1" t="s">
        <v>1233</v>
      </c>
      <c r="G48" s="1" t="s">
        <v>1234</v>
      </c>
      <c r="H48" s="1" t="s">
        <v>84</v>
      </c>
      <c r="I48" s="3"/>
      <c r="J48" s="1" t="s">
        <v>290</v>
      </c>
      <c r="K48" s="1" t="s">
        <v>86</v>
      </c>
      <c r="L48" s="1" t="s">
        <v>1235</v>
      </c>
      <c r="M48" s="1" t="s">
        <v>1236</v>
      </c>
      <c r="N48" s="1">
        <v>9819400005</v>
      </c>
      <c r="O48" s="1" t="s">
        <v>89</v>
      </c>
      <c r="P48" s="1" t="s">
        <v>1237</v>
      </c>
      <c r="Q48" s="1" t="s">
        <v>91</v>
      </c>
      <c r="R48" s="1" t="s">
        <v>1238</v>
      </c>
      <c r="S48" s="1" t="s">
        <v>1239</v>
      </c>
      <c r="T48" s="1" t="s">
        <v>157</v>
      </c>
      <c r="U48" s="1">
        <v>524057382361</v>
      </c>
      <c r="V48" s="1" t="s">
        <v>1240</v>
      </c>
      <c r="W48" s="1">
        <v>9004499999</v>
      </c>
      <c r="X48" s="1" t="s">
        <v>95</v>
      </c>
      <c r="Y48" s="1" t="s">
        <v>1241</v>
      </c>
      <c r="Z48" s="1">
        <v>9004010101</v>
      </c>
      <c r="AA48" s="1" t="s">
        <v>134</v>
      </c>
      <c r="AB48" s="1" t="s">
        <v>1242</v>
      </c>
      <c r="AC48" s="1" t="s">
        <v>384</v>
      </c>
      <c r="AD48" s="1" t="s">
        <v>137</v>
      </c>
      <c r="AE48" s="1" t="s">
        <v>1242</v>
      </c>
      <c r="AF48" s="1" t="s">
        <v>384</v>
      </c>
      <c r="AG48" s="1" t="s">
        <v>137</v>
      </c>
      <c r="AH48" s="1" t="s">
        <v>101</v>
      </c>
      <c r="AI48" s="1" t="s">
        <v>101</v>
      </c>
      <c r="AJ48" s="1" t="s">
        <v>1243</v>
      </c>
      <c r="AK48" s="1" t="s">
        <v>1244</v>
      </c>
      <c r="AL48" s="1" t="s">
        <v>105</v>
      </c>
      <c r="AM48" s="1" t="s">
        <v>252</v>
      </c>
      <c r="AN48" s="1">
        <v>91.8</v>
      </c>
      <c r="AO48" s="1" t="s">
        <v>84</v>
      </c>
      <c r="AP48" s="1" t="s">
        <v>84</v>
      </c>
      <c r="AQ48" s="1" t="s">
        <v>84</v>
      </c>
      <c r="AR48" s="1" t="s">
        <v>84</v>
      </c>
      <c r="AS48" s="1" t="s">
        <v>84</v>
      </c>
      <c r="AT48" s="1" t="s">
        <v>84</v>
      </c>
      <c r="AU48" s="1" t="s">
        <v>84</v>
      </c>
      <c r="AV48" s="1" t="s">
        <v>486</v>
      </c>
      <c r="AW48" s="1" t="s">
        <v>1245</v>
      </c>
      <c r="AX48" s="1" t="s">
        <v>712</v>
      </c>
      <c r="AY48" s="1" t="s">
        <v>279</v>
      </c>
      <c r="AZ48" s="1">
        <v>77.79</v>
      </c>
      <c r="BA48" s="1" t="s">
        <v>84</v>
      </c>
      <c r="BB48" s="1" t="s">
        <v>595</v>
      </c>
      <c r="BC48" s="1" t="s">
        <v>1246</v>
      </c>
      <c r="BD48" s="1" t="s">
        <v>172</v>
      </c>
      <c r="BE48" s="1" t="s">
        <v>113</v>
      </c>
      <c r="BF48" s="1" t="s">
        <v>1247</v>
      </c>
      <c r="BG48" s="1" t="s">
        <v>393</v>
      </c>
      <c r="BH48" s="1">
        <v>62.63</v>
      </c>
      <c r="BI48" s="1" t="s">
        <v>84</v>
      </c>
      <c r="BJ48" s="1" t="s">
        <v>84</v>
      </c>
      <c r="BK48" s="1" t="s">
        <v>84</v>
      </c>
      <c r="BL48" s="1" t="s">
        <v>84</v>
      </c>
      <c r="BM48" s="1" t="s">
        <v>84</v>
      </c>
      <c r="BN48" s="1" t="s">
        <v>84</v>
      </c>
      <c r="BO48" s="1" t="s">
        <v>84</v>
      </c>
      <c r="BP48" s="1" t="s">
        <v>84</v>
      </c>
      <c r="BQ48" s="1" t="s">
        <v>84</v>
      </c>
      <c r="BR48" s="1" t="s">
        <v>1248</v>
      </c>
      <c r="BS48" s="1" t="s">
        <v>84</v>
      </c>
      <c r="BT48" s="1"/>
      <c r="BU48" s="1" t="s">
        <v>1249</v>
      </c>
      <c r="BV48" s="1">
        <v>15</v>
      </c>
      <c r="BW48" s="1" t="s">
        <v>1250</v>
      </c>
      <c r="BX48" s="1" t="str">
        <f>HYPERLINK("https://nconnect.nicmar.ac.in/storage/profile/6a86df70911e6.png","Download")</f>
        <v>0</v>
      </c>
      <c r="BY48" s="1" t="s">
        <v>84</v>
      </c>
    </row>
    <row r="49" spans="1:77">
      <c r="A49" s="1" t="s">
        <v>524</v>
      </c>
      <c r="B49" s="1" t="s">
        <v>78</v>
      </c>
      <c r="C49" s="1" t="s">
        <v>1251</v>
      </c>
      <c r="D49" s="1" t="s">
        <v>1252</v>
      </c>
      <c r="E49" s="1" t="s">
        <v>1253</v>
      </c>
      <c r="F49" s="1" t="s">
        <v>1254</v>
      </c>
      <c r="G49" s="1" t="s">
        <v>1255</v>
      </c>
      <c r="H49" s="1" t="s">
        <v>84</v>
      </c>
      <c r="I49" s="3"/>
      <c r="J49" s="1" t="s">
        <v>530</v>
      </c>
      <c r="K49" s="1" t="s">
        <v>86</v>
      </c>
      <c r="L49" s="1" t="s">
        <v>1256</v>
      </c>
      <c r="M49" s="1" t="s">
        <v>1257</v>
      </c>
      <c r="N49" s="1">
        <v>8668273180</v>
      </c>
      <c r="O49" s="1" t="s">
        <v>89</v>
      </c>
      <c r="P49" s="1" t="s">
        <v>1258</v>
      </c>
      <c r="Q49" s="1" t="s">
        <v>91</v>
      </c>
      <c r="R49" s="1" t="s">
        <v>1259</v>
      </c>
      <c r="S49" s="1" t="s">
        <v>1260</v>
      </c>
      <c r="T49" s="1" t="s">
        <v>94</v>
      </c>
      <c r="U49" s="1">
        <v>525092828475</v>
      </c>
      <c r="V49" s="1" t="s">
        <v>1261</v>
      </c>
      <c r="W49" s="1">
        <v>9975262786</v>
      </c>
      <c r="X49" s="1" t="s">
        <v>132</v>
      </c>
      <c r="Y49" s="1" t="s">
        <v>1262</v>
      </c>
      <c r="Z49" s="1">
        <v>9823544475</v>
      </c>
      <c r="AA49" s="1" t="s">
        <v>132</v>
      </c>
      <c r="AB49" s="1" t="s">
        <v>1263</v>
      </c>
      <c r="AC49" s="1" t="s">
        <v>324</v>
      </c>
      <c r="AD49" s="1" t="s">
        <v>137</v>
      </c>
      <c r="AE49" s="1" t="s">
        <v>1263</v>
      </c>
      <c r="AF49" s="1" t="s">
        <v>324</v>
      </c>
      <c r="AG49" s="1" t="s">
        <v>137</v>
      </c>
      <c r="AH49" s="1" t="s">
        <v>101</v>
      </c>
      <c r="AI49" s="1" t="s">
        <v>101</v>
      </c>
      <c r="AJ49" s="1" t="s">
        <v>1264</v>
      </c>
      <c r="AK49" s="1" t="s">
        <v>1265</v>
      </c>
      <c r="AL49" s="1" t="s">
        <v>931</v>
      </c>
      <c r="AM49" s="1" t="s">
        <v>414</v>
      </c>
      <c r="AN49" s="1">
        <v>89.1</v>
      </c>
      <c r="AO49" s="1" t="s">
        <v>84</v>
      </c>
      <c r="AP49" s="1" t="s">
        <v>1266</v>
      </c>
      <c r="AQ49" s="1" t="s">
        <v>1267</v>
      </c>
      <c r="AR49" s="1" t="s">
        <v>414</v>
      </c>
      <c r="AS49" s="1" t="s">
        <v>388</v>
      </c>
      <c r="AT49" s="1">
        <v>86.5</v>
      </c>
      <c r="AU49" s="1" t="s">
        <v>84</v>
      </c>
      <c r="AV49" s="1" t="s">
        <v>84</v>
      </c>
      <c r="AW49" s="1" t="s">
        <v>84</v>
      </c>
      <c r="AX49" s="1" t="s">
        <v>84</v>
      </c>
      <c r="AY49" s="1" t="s">
        <v>84</v>
      </c>
      <c r="AZ49" s="1" t="s">
        <v>84</v>
      </c>
      <c r="BA49" s="1" t="s">
        <v>84</v>
      </c>
      <c r="BB49" s="1" t="s">
        <v>1268</v>
      </c>
      <c r="BC49" s="1" t="s">
        <v>1269</v>
      </c>
      <c r="BD49" s="1" t="s">
        <v>1270</v>
      </c>
      <c r="BE49" s="1" t="s">
        <v>1271</v>
      </c>
      <c r="BF49" s="1" t="s">
        <v>255</v>
      </c>
      <c r="BG49" s="1" t="s">
        <v>548</v>
      </c>
      <c r="BH49" s="1">
        <v>71.83</v>
      </c>
      <c r="BI49" s="1">
        <v>8.27</v>
      </c>
      <c r="BJ49" s="1" t="s">
        <v>84</v>
      </c>
      <c r="BK49" s="1" t="s">
        <v>84</v>
      </c>
      <c r="BL49" s="1" t="s">
        <v>84</v>
      </c>
      <c r="BM49" s="1" t="s">
        <v>84</v>
      </c>
      <c r="BN49" s="1" t="s">
        <v>84</v>
      </c>
      <c r="BO49" s="1" t="s">
        <v>84</v>
      </c>
      <c r="BP49" s="1" t="s">
        <v>84</v>
      </c>
      <c r="BQ49" s="1" t="s">
        <v>84</v>
      </c>
      <c r="BR49" s="1" t="s">
        <v>1272</v>
      </c>
      <c r="BS49" s="1" t="s">
        <v>1273</v>
      </c>
      <c r="BT49" s="1">
        <v>19</v>
      </c>
      <c r="BU49" s="1" t="s">
        <v>1274</v>
      </c>
      <c r="BV49" s="1">
        <v>12</v>
      </c>
      <c r="BW49" s="1" t="s">
        <v>84</v>
      </c>
      <c r="BX49" s="1" t="str">
        <f>HYPERLINK("https://nconnect.nicmar.ac.in/storage/profile/6aba151f75310.png","Download")</f>
        <v>0</v>
      </c>
      <c r="BY49" s="1" t="s">
        <v>84</v>
      </c>
    </row>
    <row r="50" spans="1:77">
      <c r="A50" s="1" t="s">
        <v>625</v>
      </c>
      <c r="B50" s="1" t="s">
        <v>78</v>
      </c>
      <c r="C50" s="1" t="s">
        <v>1275</v>
      </c>
      <c r="D50" s="1" t="s">
        <v>1276</v>
      </c>
      <c r="E50" s="1" t="s">
        <v>1277</v>
      </c>
      <c r="F50" s="1" t="s">
        <v>1278</v>
      </c>
      <c r="G50" s="1" t="s">
        <v>1279</v>
      </c>
      <c r="H50" s="1" t="s">
        <v>84</v>
      </c>
      <c r="I50" s="3"/>
      <c r="J50" s="1" t="s">
        <v>530</v>
      </c>
      <c r="K50" s="1" t="s">
        <v>86</v>
      </c>
      <c r="L50" s="1" t="s">
        <v>1280</v>
      </c>
      <c r="M50" s="1" t="s">
        <v>1281</v>
      </c>
      <c r="N50" s="1">
        <v>9545464779</v>
      </c>
      <c r="O50" s="1" t="s">
        <v>89</v>
      </c>
      <c r="P50" s="1" t="s">
        <v>1282</v>
      </c>
      <c r="Q50" s="1" t="s">
        <v>91</v>
      </c>
      <c r="R50" s="1" t="s">
        <v>266</v>
      </c>
      <c r="S50" s="1" t="s">
        <v>1283</v>
      </c>
      <c r="T50" s="1" t="s">
        <v>130</v>
      </c>
      <c r="U50" s="1">
        <v>670785786736</v>
      </c>
      <c r="V50" s="1" t="s">
        <v>1284</v>
      </c>
      <c r="W50" s="1">
        <v>9763612042</v>
      </c>
      <c r="X50" s="1" t="s">
        <v>1285</v>
      </c>
      <c r="Y50" s="1" t="s">
        <v>1286</v>
      </c>
      <c r="Z50" s="1">
        <v>9673752842</v>
      </c>
      <c r="AA50" s="1" t="s">
        <v>1287</v>
      </c>
      <c r="AB50" s="1" t="s">
        <v>1288</v>
      </c>
      <c r="AC50" s="1" t="s">
        <v>1289</v>
      </c>
      <c r="AD50" s="1" t="s">
        <v>137</v>
      </c>
      <c r="AE50" s="1" t="s">
        <v>1288</v>
      </c>
      <c r="AF50" s="1" t="s">
        <v>1289</v>
      </c>
      <c r="AG50" s="1" t="s">
        <v>137</v>
      </c>
      <c r="AH50" s="1" t="s">
        <v>101</v>
      </c>
      <c r="AI50" s="1" t="s">
        <v>101</v>
      </c>
      <c r="AJ50" s="1" t="s">
        <v>387</v>
      </c>
      <c r="AK50" s="1" t="s">
        <v>1290</v>
      </c>
      <c r="AL50" s="1" t="s">
        <v>140</v>
      </c>
      <c r="AM50" s="1" t="s">
        <v>252</v>
      </c>
      <c r="AN50" s="1">
        <v>81.4</v>
      </c>
      <c r="AO50" s="1" t="s">
        <v>84</v>
      </c>
      <c r="AP50" s="1" t="s">
        <v>1291</v>
      </c>
      <c r="AQ50" s="1" t="s">
        <v>1290</v>
      </c>
      <c r="AR50" s="1" t="s">
        <v>1292</v>
      </c>
      <c r="AS50" s="1" t="s">
        <v>1047</v>
      </c>
      <c r="AT50" s="1">
        <v>66.0</v>
      </c>
      <c r="AU50" s="1" t="s">
        <v>84</v>
      </c>
      <c r="AV50" s="1" t="s">
        <v>84</v>
      </c>
      <c r="AW50" s="1" t="s">
        <v>84</v>
      </c>
      <c r="AX50" s="1" t="s">
        <v>84</v>
      </c>
      <c r="AY50" s="1" t="s">
        <v>84</v>
      </c>
      <c r="AZ50" s="1" t="s">
        <v>84</v>
      </c>
      <c r="BA50" s="1" t="s">
        <v>84</v>
      </c>
      <c r="BB50" s="1" t="s">
        <v>1293</v>
      </c>
      <c r="BC50" s="1" t="s">
        <v>1294</v>
      </c>
      <c r="BD50" s="1" t="s">
        <v>1295</v>
      </c>
      <c r="BE50" s="1" t="s">
        <v>1296</v>
      </c>
      <c r="BF50" s="1" t="s">
        <v>173</v>
      </c>
      <c r="BG50" s="1" t="s">
        <v>1187</v>
      </c>
      <c r="BH50" s="1">
        <v>72.11</v>
      </c>
      <c r="BI50" s="1">
        <v>7.62</v>
      </c>
      <c r="BJ50" s="1" t="s">
        <v>84</v>
      </c>
      <c r="BK50" s="1" t="s">
        <v>84</v>
      </c>
      <c r="BL50" s="1" t="s">
        <v>84</v>
      </c>
      <c r="BM50" s="1" t="s">
        <v>84</v>
      </c>
      <c r="BN50" s="1" t="s">
        <v>84</v>
      </c>
      <c r="BO50" s="1" t="s">
        <v>84</v>
      </c>
      <c r="BP50" s="1" t="s">
        <v>84</v>
      </c>
      <c r="BQ50" s="1" t="s">
        <v>84</v>
      </c>
      <c r="BR50" s="1" t="s">
        <v>1297</v>
      </c>
      <c r="BS50" s="1" t="s">
        <v>84</v>
      </c>
      <c r="BT50" s="1"/>
      <c r="BU50" s="1" t="s">
        <v>1298</v>
      </c>
      <c r="BV50" s="1">
        <v>8</v>
      </c>
      <c r="BW50" s="1" t="s">
        <v>84</v>
      </c>
      <c r="BX50" s="1" t="str">
        <f>HYPERLINK("https://nconnect.nicmar.ac.in/storage/profile/6a85eb706742c.png","Download")</f>
        <v>0</v>
      </c>
      <c r="BY50" s="1" t="s">
        <v>84</v>
      </c>
    </row>
    <row r="51" spans="1:77">
      <c r="A51" s="1" t="s">
        <v>178</v>
      </c>
      <c r="B51" s="1" t="s">
        <v>78</v>
      </c>
      <c r="C51" s="1" t="s">
        <v>1299</v>
      </c>
      <c r="D51" s="1" t="s">
        <v>1300</v>
      </c>
      <c r="E51" s="1" t="s">
        <v>1301</v>
      </c>
      <c r="F51" s="1" t="s">
        <v>1302</v>
      </c>
      <c r="G51" s="1" t="s">
        <v>1303</v>
      </c>
      <c r="H51" s="1" t="s">
        <v>84</v>
      </c>
      <c r="I51" s="3"/>
      <c r="J51" s="1" t="s">
        <v>472</v>
      </c>
      <c r="K51" s="1" t="s">
        <v>86</v>
      </c>
      <c r="L51" s="1" t="s">
        <v>1304</v>
      </c>
      <c r="M51" s="1" t="s">
        <v>1305</v>
      </c>
      <c r="N51" s="1">
        <v>7219405031</v>
      </c>
      <c r="O51" s="1" t="s">
        <v>89</v>
      </c>
      <c r="P51" s="1" t="s">
        <v>1306</v>
      </c>
      <c r="Q51" s="1" t="s">
        <v>91</v>
      </c>
      <c r="R51" s="1" t="s">
        <v>534</v>
      </c>
      <c r="S51" s="1" t="s">
        <v>1307</v>
      </c>
      <c r="T51" s="1" t="s">
        <v>94</v>
      </c>
      <c r="U51" s="1">
        <v>995646758285</v>
      </c>
      <c r="V51" s="1" t="s">
        <v>1308</v>
      </c>
      <c r="W51" s="1">
        <v>7028005332</v>
      </c>
      <c r="X51" s="1" t="s">
        <v>1309</v>
      </c>
      <c r="Y51" s="1" t="s">
        <v>1310</v>
      </c>
      <c r="Z51" s="1">
        <v>7028005333</v>
      </c>
      <c r="AA51" s="1" t="s">
        <v>162</v>
      </c>
      <c r="AB51" s="1" t="s">
        <v>1311</v>
      </c>
      <c r="AC51" s="1" t="s">
        <v>324</v>
      </c>
      <c r="AD51" s="1" t="s">
        <v>137</v>
      </c>
      <c r="AE51" s="1" t="s">
        <v>1311</v>
      </c>
      <c r="AF51" s="1" t="s">
        <v>324</v>
      </c>
      <c r="AG51" s="1" t="s">
        <v>137</v>
      </c>
      <c r="AH51" s="1" t="s">
        <v>101</v>
      </c>
      <c r="AI51" s="1" t="s">
        <v>101</v>
      </c>
      <c r="AJ51" s="1" t="s">
        <v>1312</v>
      </c>
      <c r="AK51" s="1" t="s">
        <v>1313</v>
      </c>
      <c r="AL51" s="1" t="s">
        <v>104</v>
      </c>
      <c r="AM51" s="1" t="s">
        <v>414</v>
      </c>
      <c r="AN51" s="1">
        <v>75.8</v>
      </c>
      <c r="AO51" s="1" t="s">
        <v>84</v>
      </c>
      <c r="AP51" s="1" t="s">
        <v>84</v>
      </c>
      <c r="AQ51" s="1" t="s">
        <v>84</v>
      </c>
      <c r="AR51" s="1" t="s">
        <v>84</v>
      </c>
      <c r="AS51" s="1" t="s">
        <v>84</v>
      </c>
      <c r="AT51" s="1" t="s">
        <v>84</v>
      </c>
      <c r="AU51" s="1" t="s">
        <v>84</v>
      </c>
      <c r="AV51" s="1" t="s">
        <v>486</v>
      </c>
      <c r="AW51" s="1" t="s">
        <v>1314</v>
      </c>
      <c r="AX51" s="1" t="s">
        <v>168</v>
      </c>
      <c r="AY51" s="1" t="s">
        <v>808</v>
      </c>
      <c r="AZ51" s="1">
        <v>80.68</v>
      </c>
      <c r="BA51" s="1" t="s">
        <v>84</v>
      </c>
      <c r="BB51" s="1" t="s">
        <v>1315</v>
      </c>
      <c r="BC51" s="1" t="s">
        <v>1316</v>
      </c>
      <c r="BD51" s="1" t="s">
        <v>172</v>
      </c>
      <c r="BE51" s="1" t="s">
        <v>113</v>
      </c>
      <c r="BF51" s="1" t="s">
        <v>392</v>
      </c>
      <c r="BG51" s="1" t="s">
        <v>1187</v>
      </c>
      <c r="BH51" s="1">
        <v>74.6</v>
      </c>
      <c r="BI51" s="1">
        <v>8.21</v>
      </c>
      <c r="BJ51" s="1" t="s">
        <v>84</v>
      </c>
      <c r="BK51" s="1" t="s">
        <v>84</v>
      </c>
      <c r="BL51" s="1" t="s">
        <v>84</v>
      </c>
      <c r="BM51" s="1" t="s">
        <v>84</v>
      </c>
      <c r="BN51" s="1" t="s">
        <v>84</v>
      </c>
      <c r="BO51" s="1" t="s">
        <v>84</v>
      </c>
      <c r="BP51" s="1" t="s">
        <v>84</v>
      </c>
      <c r="BQ51" s="1" t="s">
        <v>84</v>
      </c>
      <c r="BR51" s="1" t="s">
        <v>1317</v>
      </c>
      <c r="BS51" s="1" t="s">
        <v>1318</v>
      </c>
      <c r="BT51" s="1">
        <v>12</v>
      </c>
      <c r="BU51" s="1" t="s">
        <v>1319</v>
      </c>
      <c r="BV51" s="1">
        <v>5</v>
      </c>
      <c r="BW51" s="1" t="s">
        <v>1320</v>
      </c>
      <c r="BX51" s="1" t="str">
        <f>HYPERLINK("https://nconnect.nicmar.ac.in/storage/profile/6a8197bd811f0.png","Download")</f>
        <v>0</v>
      </c>
      <c r="BY51" s="1" t="s">
        <v>84</v>
      </c>
    </row>
    <row r="52" spans="1:77">
      <c r="A52" s="1" t="s">
        <v>77</v>
      </c>
      <c r="B52" s="1" t="s">
        <v>78</v>
      </c>
      <c r="C52" s="1" t="s">
        <v>1321</v>
      </c>
      <c r="D52" s="1" t="s">
        <v>1322</v>
      </c>
      <c r="E52" s="1" t="s">
        <v>1323</v>
      </c>
      <c r="F52" s="1" t="s">
        <v>1324</v>
      </c>
      <c r="G52" s="1" t="s">
        <v>1325</v>
      </c>
      <c r="H52" s="1" t="s">
        <v>84</v>
      </c>
      <c r="I52" s="3"/>
      <c r="J52" s="1" t="s">
        <v>962</v>
      </c>
      <c r="K52" s="1" t="s">
        <v>86</v>
      </c>
      <c r="L52" s="1" t="s">
        <v>1326</v>
      </c>
      <c r="M52" s="1" t="s">
        <v>1327</v>
      </c>
      <c r="N52" s="1">
        <v>8381090330</v>
      </c>
      <c r="O52" s="1" t="s">
        <v>315</v>
      </c>
      <c r="P52" s="1" t="s">
        <v>1328</v>
      </c>
      <c r="Q52" s="1" t="s">
        <v>91</v>
      </c>
      <c r="R52" s="1" t="s">
        <v>1329</v>
      </c>
      <c r="S52" s="1" t="s">
        <v>1330</v>
      </c>
      <c r="T52" s="1" t="s">
        <v>189</v>
      </c>
      <c r="U52" s="1">
        <v>544071590610</v>
      </c>
      <c r="V52" s="1" t="s">
        <v>1323</v>
      </c>
      <c r="W52" s="1">
        <v>9284527224</v>
      </c>
      <c r="X52" s="1" t="s">
        <v>132</v>
      </c>
      <c r="Y52" s="1" t="s">
        <v>1331</v>
      </c>
      <c r="Z52" s="1">
        <v>9860665871</v>
      </c>
      <c r="AA52" s="1" t="s">
        <v>680</v>
      </c>
      <c r="AB52" s="1" t="s">
        <v>1332</v>
      </c>
      <c r="AC52" s="1" t="s">
        <v>324</v>
      </c>
      <c r="AD52" s="1" t="s">
        <v>137</v>
      </c>
      <c r="AE52" s="1" t="s">
        <v>1332</v>
      </c>
      <c r="AF52" s="1" t="s">
        <v>324</v>
      </c>
      <c r="AG52" s="1" t="s">
        <v>137</v>
      </c>
      <c r="AH52" s="1" t="s">
        <v>101</v>
      </c>
      <c r="AI52" s="1" t="s">
        <v>101</v>
      </c>
      <c r="AJ52" s="1" t="s">
        <v>1333</v>
      </c>
      <c r="AK52" s="1" t="s">
        <v>1334</v>
      </c>
      <c r="AL52" s="1" t="s">
        <v>1335</v>
      </c>
      <c r="AM52" s="1" t="s">
        <v>512</v>
      </c>
      <c r="AN52" s="1">
        <v>81</v>
      </c>
      <c r="AO52" s="1" t="s">
        <v>84</v>
      </c>
      <c r="AP52" s="1" t="s">
        <v>1336</v>
      </c>
      <c r="AQ52" s="1" t="s">
        <v>1334</v>
      </c>
      <c r="AR52" s="1" t="s">
        <v>331</v>
      </c>
      <c r="AS52" s="1" t="s">
        <v>515</v>
      </c>
      <c r="AT52" s="1">
        <v>69</v>
      </c>
      <c r="AU52" s="1" t="s">
        <v>84</v>
      </c>
      <c r="AV52" s="1" t="s">
        <v>84</v>
      </c>
      <c r="AW52" s="1" t="s">
        <v>84</v>
      </c>
      <c r="AX52" s="1" t="s">
        <v>84</v>
      </c>
      <c r="AY52" s="1" t="s">
        <v>84</v>
      </c>
      <c r="AZ52" s="1" t="s">
        <v>84</v>
      </c>
      <c r="BA52" s="1" t="s">
        <v>84</v>
      </c>
      <c r="BB52" s="1" t="s">
        <v>360</v>
      </c>
      <c r="BC52" s="1" t="s">
        <v>1337</v>
      </c>
      <c r="BD52" s="1" t="s">
        <v>546</v>
      </c>
      <c r="BE52" s="1" t="s">
        <v>760</v>
      </c>
      <c r="BF52" s="1" t="s">
        <v>488</v>
      </c>
      <c r="BG52" s="1" t="s">
        <v>114</v>
      </c>
      <c r="BH52" s="1">
        <v>78.0</v>
      </c>
      <c r="BI52" s="1" t="s">
        <v>84</v>
      </c>
      <c r="BJ52" s="1" t="s">
        <v>84</v>
      </c>
      <c r="BK52" s="1" t="s">
        <v>84</v>
      </c>
      <c r="BL52" s="1" t="s">
        <v>84</v>
      </c>
      <c r="BM52" s="1" t="s">
        <v>84</v>
      </c>
      <c r="BN52" s="1" t="s">
        <v>84</v>
      </c>
      <c r="BO52" s="1" t="s">
        <v>84</v>
      </c>
      <c r="BP52" s="1" t="s">
        <v>84</v>
      </c>
      <c r="BQ52" s="1" t="s">
        <v>84</v>
      </c>
      <c r="BR52" s="1" t="s">
        <v>1338</v>
      </c>
      <c r="BS52" s="1" t="s">
        <v>1339</v>
      </c>
      <c r="BT52" s="1">
        <v>44</v>
      </c>
      <c r="BU52" s="1" t="s">
        <v>1340</v>
      </c>
      <c r="BV52" s="1">
        <v>19</v>
      </c>
      <c r="BW52" s="1" t="s">
        <v>84</v>
      </c>
      <c r="BX52" s="1" t="str">
        <f>HYPERLINK("https://nconnect.nicmar.ac.in/storage/profile/6ac5b2bb5dc44.png","Download")</f>
        <v>0</v>
      </c>
      <c r="BY52" s="1" t="s">
        <v>84</v>
      </c>
    </row>
    <row r="53" spans="1:77">
      <c r="A53" s="1" t="s">
        <v>524</v>
      </c>
      <c r="B53" s="1" t="s">
        <v>78</v>
      </c>
      <c r="C53" s="1" t="s">
        <v>1341</v>
      </c>
      <c r="D53" s="1" t="s">
        <v>1342</v>
      </c>
      <c r="E53" s="1" t="s">
        <v>84</v>
      </c>
      <c r="F53" s="1" t="s">
        <v>1343</v>
      </c>
      <c r="G53" s="1" t="s">
        <v>1344</v>
      </c>
      <c r="H53" s="1" t="s">
        <v>84</v>
      </c>
      <c r="I53" s="3"/>
      <c r="J53" s="1" t="s">
        <v>530</v>
      </c>
      <c r="K53" s="1" t="s">
        <v>86</v>
      </c>
      <c r="L53" s="1" t="s">
        <v>1345</v>
      </c>
      <c r="M53" s="1" t="s">
        <v>1346</v>
      </c>
      <c r="N53" s="1">
        <v>7384310555</v>
      </c>
      <c r="O53" s="1" t="s">
        <v>89</v>
      </c>
      <c r="P53" s="1" t="s">
        <v>1347</v>
      </c>
      <c r="Q53" s="1" t="s">
        <v>91</v>
      </c>
      <c r="R53" s="1" t="s">
        <v>1348</v>
      </c>
      <c r="S53" s="1" t="s">
        <v>1349</v>
      </c>
      <c r="T53" s="1" t="s">
        <v>94</v>
      </c>
      <c r="U53" s="1">
        <v>930663596331</v>
      </c>
      <c r="V53" s="1" t="s">
        <v>1350</v>
      </c>
      <c r="W53" s="1">
        <v>7384310666</v>
      </c>
      <c r="X53" s="1" t="s">
        <v>1351</v>
      </c>
      <c r="Y53" s="1" t="s">
        <v>1352</v>
      </c>
      <c r="Z53" s="1">
        <v>7908009738</v>
      </c>
      <c r="AA53" s="1" t="s">
        <v>1353</v>
      </c>
      <c r="AB53" s="1" t="s">
        <v>1354</v>
      </c>
      <c r="AC53" s="1" t="s">
        <v>1355</v>
      </c>
      <c r="AD53" s="1" t="s">
        <v>1356</v>
      </c>
      <c r="AE53" s="1" t="s">
        <v>1357</v>
      </c>
      <c r="AF53" s="1" t="s">
        <v>324</v>
      </c>
      <c r="AG53" s="1" t="s">
        <v>137</v>
      </c>
      <c r="AH53" s="1" t="s">
        <v>101</v>
      </c>
      <c r="AI53" s="1" t="s">
        <v>101</v>
      </c>
      <c r="AJ53" s="1" t="s">
        <v>1358</v>
      </c>
      <c r="AK53" s="1" t="s">
        <v>1359</v>
      </c>
      <c r="AL53" s="1" t="s">
        <v>252</v>
      </c>
      <c r="AM53" s="1" t="s">
        <v>1360</v>
      </c>
      <c r="AN53" s="1">
        <v>81.8</v>
      </c>
      <c r="AO53" s="1">
        <v>8.18</v>
      </c>
      <c r="AP53" s="1" t="s">
        <v>1361</v>
      </c>
      <c r="AQ53" s="1" t="s">
        <v>1362</v>
      </c>
      <c r="AR53" s="1" t="s">
        <v>1047</v>
      </c>
      <c r="AS53" s="1" t="s">
        <v>1363</v>
      </c>
      <c r="AT53" s="1">
        <v>91.0</v>
      </c>
      <c r="AU53" s="1">
        <v>9.1</v>
      </c>
      <c r="AV53" s="1" t="s">
        <v>84</v>
      </c>
      <c r="AW53" s="1" t="s">
        <v>84</v>
      </c>
      <c r="AX53" s="1" t="s">
        <v>84</v>
      </c>
      <c r="AY53" s="1" t="s">
        <v>84</v>
      </c>
      <c r="AZ53" s="1" t="s">
        <v>84</v>
      </c>
      <c r="BA53" s="1" t="s">
        <v>84</v>
      </c>
      <c r="BB53" s="1" t="s">
        <v>1364</v>
      </c>
      <c r="BC53" s="1" t="s">
        <v>1365</v>
      </c>
      <c r="BD53" s="1" t="s">
        <v>1366</v>
      </c>
      <c r="BE53" s="1" t="s">
        <v>1367</v>
      </c>
      <c r="BF53" s="1" t="s">
        <v>462</v>
      </c>
      <c r="BG53" s="1" t="s">
        <v>145</v>
      </c>
      <c r="BH53" s="1">
        <v>84.9</v>
      </c>
      <c r="BI53" s="1">
        <v>8.49</v>
      </c>
      <c r="BJ53" s="1" t="s">
        <v>84</v>
      </c>
      <c r="BK53" s="1" t="s">
        <v>84</v>
      </c>
      <c r="BL53" s="1" t="s">
        <v>84</v>
      </c>
      <c r="BM53" s="1" t="s">
        <v>84</v>
      </c>
      <c r="BN53" s="1" t="s">
        <v>84</v>
      </c>
      <c r="BO53" s="1" t="s">
        <v>84</v>
      </c>
      <c r="BP53" s="1" t="s">
        <v>84</v>
      </c>
      <c r="BQ53" s="1" t="s">
        <v>84</v>
      </c>
      <c r="BR53" s="1" t="s">
        <v>1368</v>
      </c>
      <c r="BS53" s="1" t="s">
        <v>84</v>
      </c>
      <c r="BT53" s="1"/>
      <c r="BU53" s="1" t="s">
        <v>1369</v>
      </c>
      <c r="BV53" s="1">
        <v>23</v>
      </c>
      <c r="BW53" s="1" t="s">
        <v>84</v>
      </c>
      <c r="BX53" s="1" t="str">
        <f>HYPERLINK("https://nconnect.nicmar.ac.in/storage/profile/6aaa312d95a2b.png","Download")</f>
        <v>0</v>
      </c>
      <c r="BY53" s="1" t="s">
        <v>84</v>
      </c>
    </row>
    <row r="54" spans="1:77">
      <c r="A54" s="1" t="s">
        <v>524</v>
      </c>
      <c r="B54" s="1" t="s">
        <v>78</v>
      </c>
      <c r="C54" s="1" t="s">
        <v>1370</v>
      </c>
      <c r="D54" s="1" t="s">
        <v>1371</v>
      </c>
      <c r="E54" s="1" t="s">
        <v>1372</v>
      </c>
      <c r="F54" s="1" t="s">
        <v>1373</v>
      </c>
      <c r="G54" s="1" t="s">
        <v>1374</v>
      </c>
      <c r="H54" s="1" t="s">
        <v>84</v>
      </c>
      <c r="I54" s="3"/>
      <c r="J54" s="1" t="s">
        <v>530</v>
      </c>
      <c r="K54" s="1" t="s">
        <v>86</v>
      </c>
      <c r="L54" s="1" t="s">
        <v>1375</v>
      </c>
      <c r="M54" s="1" t="s">
        <v>1376</v>
      </c>
      <c r="N54" s="1">
        <v>7389555792</v>
      </c>
      <c r="O54" s="1" t="s">
        <v>89</v>
      </c>
      <c r="P54" s="1" t="s">
        <v>1377</v>
      </c>
      <c r="Q54" s="1" t="s">
        <v>91</v>
      </c>
      <c r="R54" s="1" t="s">
        <v>403</v>
      </c>
      <c r="S54" s="1" t="s">
        <v>1378</v>
      </c>
      <c r="T54" s="1" t="s">
        <v>1379</v>
      </c>
      <c r="U54" s="1">
        <v>754618821058</v>
      </c>
      <c r="V54" s="1" t="s">
        <v>1380</v>
      </c>
      <c r="W54" s="1">
        <v>9425227530</v>
      </c>
      <c r="X54" s="1" t="s">
        <v>95</v>
      </c>
      <c r="Y54" s="1" t="s">
        <v>1381</v>
      </c>
      <c r="Z54" s="1">
        <v>8319170936</v>
      </c>
      <c r="AA54" s="1" t="s">
        <v>97</v>
      </c>
      <c r="AB54" s="1" t="s">
        <v>1382</v>
      </c>
      <c r="AC54" s="1" t="s">
        <v>1383</v>
      </c>
      <c r="AD54" s="1" t="s">
        <v>1384</v>
      </c>
      <c r="AE54" s="1" t="s">
        <v>1385</v>
      </c>
      <c r="AF54" s="1" t="s">
        <v>1383</v>
      </c>
      <c r="AG54" s="1" t="s">
        <v>1384</v>
      </c>
      <c r="AH54" s="1" t="s">
        <v>101</v>
      </c>
      <c r="AI54" s="1" t="s">
        <v>101</v>
      </c>
      <c r="AJ54" s="1" t="s">
        <v>1386</v>
      </c>
      <c r="AK54" s="1" t="s">
        <v>1387</v>
      </c>
      <c r="AL54" s="1" t="s">
        <v>859</v>
      </c>
      <c r="AM54" s="1" t="s">
        <v>862</v>
      </c>
      <c r="AN54" s="1">
        <v>83.6</v>
      </c>
      <c r="AO54" s="1" t="s">
        <v>84</v>
      </c>
      <c r="AP54" s="1" t="s">
        <v>1386</v>
      </c>
      <c r="AQ54" s="1" t="s">
        <v>1387</v>
      </c>
      <c r="AR54" s="1" t="s">
        <v>225</v>
      </c>
      <c r="AS54" s="1" t="s">
        <v>141</v>
      </c>
      <c r="AT54" s="1">
        <v>85.2</v>
      </c>
      <c r="AU54" s="1" t="s">
        <v>84</v>
      </c>
      <c r="AV54" s="1" t="s">
        <v>84</v>
      </c>
      <c r="AW54" s="1" t="s">
        <v>84</v>
      </c>
      <c r="AX54" s="1" t="s">
        <v>84</v>
      </c>
      <c r="AY54" s="1" t="s">
        <v>84</v>
      </c>
      <c r="AZ54" s="1" t="s">
        <v>84</v>
      </c>
      <c r="BA54" s="1" t="s">
        <v>84</v>
      </c>
      <c r="BB54" s="1" t="s">
        <v>1388</v>
      </c>
      <c r="BC54" s="1" t="s">
        <v>1389</v>
      </c>
      <c r="BD54" s="1" t="s">
        <v>1390</v>
      </c>
      <c r="BE54" s="1" t="s">
        <v>1391</v>
      </c>
      <c r="BF54" s="1" t="s">
        <v>438</v>
      </c>
      <c r="BG54" s="1" t="s">
        <v>597</v>
      </c>
      <c r="BH54" s="1">
        <v>67.17</v>
      </c>
      <c r="BI54" s="1">
        <v>8.32</v>
      </c>
      <c r="BJ54" s="1" t="s">
        <v>84</v>
      </c>
      <c r="BK54" s="1" t="s">
        <v>84</v>
      </c>
      <c r="BL54" s="1" t="s">
        <v>84</v>
      </c>
      <c r="BM54" s="1" t="s">
        <v>84</v>
      </c>
      <c r="BN54" s="1" t="s">
        <v>84</v>
      </c>
      <c r="BO54" s="1" t="s">
        <v>84</v>
      </c>
      <c r="BP54" s="1" t="s">
        <v>84</v>
      </c>
      <c r="BQ54" s="1" t="s">
        <v>84</v>
      </c>
      <c r="BR54" s="1" t="s">
        <v>1392</v>
      </c>
      <c r="BS54" s="1" t="s">
        <v>84</v>
      </c>
      <c r="BT54" s="1"/>
      <c r="BU54" s="1" t="s">
        <v>1393</v>
      </c>
      <c r="BV54" s="1">
        <v>8</v>
      </c>
      <c r="BW54" s="1" t="s">
        <v>84</v>
      </c>
      <c r="BX54" s="1" t="str">
        <f>HYPERLINK("https://nconnect.nicmar.ac.in/storage/profile/6aa9725948015.png","Download")</f>
        <v>0</v>
      </c>
      <c r="BY54" s="1" t="s">
        <v>84</v>
      </c>
    </row>
    <row r="55" spans="1:77">
      <c r="A55" s="1" t="s">
        <v>77</v>
      </c>
      <c r="B55" s="1" t="s">
        <v>78</v>
      </c>
      <c r="C55" s="1" t="s">
        <v>1394</v>
      </c>
      <c r="D55" s="1" t="s">
        <v>1395</v>
      </c>
      <c r="E55" s="1" t="s">
        <v>1396</v>
      </c>
      <c r="F55" s="1" t="s">
        <v>1324</v>
      </c>
      <c r="G55" s="1" t="s">
        <v>1397</v>
      </c>
      <c r="H55" s="1" t="s">
        <v>84</v>
      </c>
      <c r="I55" s="3"/>
      <c r="J55" s="1" t="s">
        <v>962</v>
      </c>
      <c r="K55" s="1" t="s">
        <v>86</v>
      </c>
      <c r="L55" s="1" t="s">
        <v>1398</v>
      </c>
      <c r="M55" s="1" t="s">
        <v>1399</v>
      </c>
      <c r="N55" s="1">
        <v>9881022587</v>
      </c>
      <c r="O55" s="1" t="s">
        <v>89</v>
      </c>
      <c r="P55" s="1" t="s">
        <v>1400</v>
      </c>
      <c r="Q55" s="1" t="s">
        <v>91</v>
      </c>
      <c r="R55" s="1" t="s">
        <v>1401</v>
      </c>
      <c r="S55" s="1" t="s">
        <v>1402</v>
      </c>
      <c r="T55" s="1" t="s">
        <v>130</v>
      </c>
      <c r="U55" s="1">
        <v>999830920848</v>
      </c>
      <c r="V55" s="1" t="s">
        <v>1403</v>
      </c>
      <c r="W55" s="1">
        <v>8698503108</v>
      </c>
      <c r="X55" s="1" t="s">
        <v>132</v>
      </c>
      <c r="Y55" s="1" t="s">
        <v>1404</v>
      </c>
      <c r="Z55" s="1">
        <v>7776903191</v>
      </c>
      <c r="AA55" s="1" t="s">
        <v>134</v>
      </c>
      <c r="AB55" s="1" t="s">
        <v>1405</v>
      </c>
      <c r="AC55" s="1" t="s">
        <v>324</v>
      </c>
      <c r="AD55" s="1" t="s">
        <v>137</v>
      </c>
      <c r="AE55" s="1" t="s">
        <v>1405</v>
      </c>
      <c r="AF55" s="1" t="s">
        <v>324</v>
      </c>
      <c r="AG55" s="1" t="s">
        <v>137</v>
      </c>
      <c r="AH55" s="1" t="s">
        <v>101</v>
      </c>
      <c r="AI55" s="1" t="s">
        <v>101</v>
      </c>
      <c r="AJ55" s="1" t="s">
        <v>1406</v>
      </c>
      <c r="AK55" s="1" t="s">
        <v>1407</v>
      </c>
      <c r="AL55" s="1" t="s">
        <v>858</v>
      </c>
      <c r="AM55" s="1" t="s">
        <v>249</v>
      </c>
      <c r="AN55" s="1">
        <v>76.0</v>
      </c>
      <c r="AO55" s="1">
        <v>8</v>
      </c>
      <c r="AP55" s="1" t="s">
        <v>1408</v>
      </c>
      <c r="AQ55" s="1" t="s">
        <v>1409</v>
      </c>
      <c r="AR55" s="1" t="s">
        <v>221</v>
      </c>
      <c r="AS55" s="1" t="s">
        <v>414</v>
      </c>
      <c r="AT55" s="1">
        <v>67.85</v>
      </c>
      <c r="AU55" s="1" t="s">
        <v>84</v>
      </c>
      <c r="AV55" s="1" t="s">
        <v>84</v>
      </c>
      <c r="AW55" s="1" t="s">
        <v>84</v>
      </c>
      <c r="AX55" s="1" t="s">
        <v>84</v>
      </c>
      <c r="AY55" s="1" t="s">
        <v>84</v>
      </c>
      <c r="AZ55" s="1" t="s">
        <v>84</v>
      </c>
      <c r="BA55" s="1" t="s">
        <v>84</v>
      </c>
      <c r="BB55" s="1" t="s">
        <v>463</v>
      </c>
      <c r="BC55" s="1" t="s">
        <v>1410</v>
      </c>
      <c r="BD55" s="1" t="s">
        <v>546</v>
      </c>
      <c r="BE55" s="1" t="s">
        <v>547</v>
      </c>
      <c r="BF55" s="1" t="s">
        <v>490</v>
      </c>
      <c r="BG55" s="1" t="s">
        <v>1225</v>
      </c>
      <c r="BH55" s="1">
        <v>77.71</v>
      </c>
      <c r="BI55" s="1">
        <v>8.18</v>
      </c>
      <c r="BJ55" s="1" t="s">
        <v>84</v>
      </c>
      <c r="BK55" s="1" t="s">
        <v>84</v>
      </c>
      <c r="BL55" s="1" t="s">
        <v>84</v>
      </c>
      <c r="BM55" s="1" t="s">
        <v>84</v>
      </c>
      <c r="BN55" s="1" t="s">
        <v>84</v>
      </c>
      <c r="BO55" s="1" t="s">
        <v>84</v>
      </c>
      <c r="BP55" s="1" t="s">
        <v>84</v>
      </c>
      <c r="BQ55" s="1" t="s">
        <v>84</v>
      </c>
      <c r="BR55" s="1" t="s">
        <v>1411</v>
      </c>
      <c r="BS55" s="1" t="s">
        <v>1412</v>
      </c>
      <c r="BT55" s="1">
        <v>19</v>
      </c>
      <c r="BU55" s="1" t="s">
        <v>1413</v>
      </c>
      <c r="BV55" s="1">
        <v>23</v>
      </c>
      <c r="BW55" s="1" t="s">
        <v>84</v>
      </c>
      <c r="BX55" s="1" t="str">
        <f>HYPERLINK("https://nconnect.nicmar.ac.in/storage/profile/6aa2c494deadf.png","Download")</f>
        <v>0</v>
      </c>
      <c r="BY55" s="1" t="s">
        <v>84</v>
      </c>
    </row>
    <row r="56" spans="1:77">
      <c r="A56" s="1" t="s">
        <v>77</v>
      </c>
      <c r="B56" s="1" t="s">
        <v>78</v>
      </c>
      <c r="C56" s="1" t="s">
        <v>1414</v>
      </c>
      <c r="D56" s="1" t="s">
        <v>916</v>
      </c>
      <c r="E56" s="1" t="s">
        <v>84</v>
      </c>
      <c r="F56" s="1" t="s">
        <v>1415</v>
      </c>
      <c r="G56" s="1" t="s">
        <v>1416</v>
      </c>
      <c r="H56" s="1" t="s">
        <v>84</v>
      </c>
      <c r="I56" s="3"/>
      <c r="J56" s="1" t="s">
        <v>530</v>
      </c>
      <c r="K56" s="1" t="s">
        <v>86</v>
      </c>
      <c r="L56" s="1" t="s">
        <v>1417</v>
      </c>
      <c r="M56" s="1" t="s">
        <v>1418</v>
      </c>
      <c r="N56" s="1">
        <v>9654518324</v>
      </c>
      <c r="O56" s="1" t="s">
        <v>89</v>
      </c>
      <c r="P56" s="1" t="s">
        <v>1419</v>
      </c>
      <c r="Q56" s="1" t="s">
        <v>91</v>
      </c>
      <c r="R56" s="1" t="s">
        <v>1420</v>
      </c>
      <c r="S56" s="1" t="s">
        <v>1421</v>
      </c>
      <c r="T56" s="1" t="s">
        <v>94</v>
      </c>
      <c r="U56" s="1">
        <v>6436926620351</v>
      </c>
      <c r="V56" s="1" t="s">
        <v>1422</v>
      </c>
      <c r="W56" s="1">
        <v>9717098806</v>
      </c>
      <c r="X56" s="1" t="s">
        <v>132</v>
      </c>
      <c r="Y56" s="1" t="s">
        <v>1423</v>
      </c>
      <c r="Z56" s="1">
        <v>9013248866</v>
      </c>
      <c r="AA56" s="1" t="s">
        <v>97</v>
      </c>
      <c r="AB56" s="1" t="s">
        <v>1424</v>
      </c>
      <c r="AC56" s="1" t="s">
        <v>1425</v>
      </c>
      <c r="AD56" s="1" t="s">
        <v>1065</v>
      </c>
      <c r="AE56" s="1" t="s">
        <v>1426</v>
      </c>
      <c r="AF56" s="1" t="s">
        <v>324</v>
      </c>
      <c r="AG56" s="1" t="s">
        <v>137</v>
      </c>
      <c r="AH56" s="1" t="s">
        <v>101</v>
      </c>
      <c r="AI56" s="1" t="s">
        <v>101</v>
      </c>
      <c r="AJ56" s="1" t="s">
        <v>1427</v>
      </c>
      <c r="AK56" s="1" t="s">
        <v>196</v>
      </c>
      <c r="AL56" s="1" t="s">
        <v>1428</v>
      </c>
      <c r="AM56" s="1" t="s">
        <v>930</v>
      </c>
      <c r="AN56" s="1">
        <v>76</v>
      </c>
      <c r="AO56" s="1">
        <v>8</v>
      </c>
      <c r="AP56" s="1" t="s">
        <v>84</v>
      </c>
      <c r="AQ56" s="1" t="s">
        <v>84</v>
      </c>
      <c r="AR56" s="1" t="s">
        <v>84</v>
      </c>
      <c r="AS56" s="1" t="s">
        <v>84</v>
      </c>
      <c r="AT56" s="1" t="s">
        <v>84</v>
      </c>
      <c r="AU56" s="1" t="s">
        <v>84</v>
      </c>
      <c r="AV56" s="1" t="s">
        <v>486</v>
      </c>
      <c r="AW56" s="1" t="s">
        <v>1429</v>
      </c>
      <c r="AX56" s="1" t="s">
        <v>1430</v>
      </c>
      <c r="AY56" s="1" t="s">
        <v>413</v>
      </c>
      <c r="AZ56" s="1">
        <v>70.02</v>
      </c>
      <c r="BA56" s="1" t="s">
        <v>84</v>
      </c>
      <c r="BB56" s="1" t="s">
        <v>1431</v>
      </c>
      <c r="BC56" s="1" t="s">
        <v>1431</v>
      </c>
      <c r="BD56" s="1" t="s">
        <v>112</v>
      </c>
      <c r="BE56" s="1" t="s">
        <v>113</v>
      </c>
      <c r="BF56" s="1" t="s">
        <v>1044</v>
      </c>
      <c r="BG56" s="1" t="s">
        <v>392</v>
      </c>
      <c r="BH56" s="1">
        <v>71.4</v>
      </c>
      <c r="BI56" s="1">
        <v>7.14</v>
      </c>
      <c r="BJ56" s="1" t="s">
        <v>84</v>
      </c>
      <c r="BK56" s="1" t="s">
        <v>84</v>
      </c>
      <c r="BL56" s="1" t="s">
        <v>84</v>
      </c>
      <c r="BM56" s="1" t="s">
        <v>84</v>
      </c>
      <c r="BN56" s="1" t="s">
        <v>84</v>
      </c>
      <c r="BO56" s="1" t="s">
        <v>84</v>
      </c>
      <c r="BP56" s="1" t="s">
        <v>84</v>
      </c>
      <c r="BQ56" s="1" t="s">
        <v>84</v>
      </c>
      <c r="BR56" s="1" t="s">
        <v>1432</v>
      </c>
      <c r="BS56" s="1" t="s">
        <v>1433</v>
      </c>
      <c r="BT56" s="1">
        <v>47</v>
      </c>
      <c r="BU56" s="1" t="s">
        <v>1434</v>
      </c>
      <c r="BV56" s="1">
        <v>120</v>
      </c>
      <c r="BW56" s="1" t="s">
        <v>84</v>
      </c>
      <c r="BX56" s="1" t="str">
        <f>HYPERLINK("https://nconnect.nicmar.ac.in/storage/profile/6a872cd4c6794.png","Download")</f>
        <v>0</v>
      </c>
      <c r="BY56" s="1" t="s">
        <v>84</v>
      </c>
    </row>
    <row r="57" spans="1:77">
      <c r="A57" s="1" t="s">
        <v>77</v>
      </c>
      <c r="B57" s="1" t="s">
        <v>78</v>
      </c>
      <c r="C57" s="1" t="s">
        <v>1435</v>
      </c>
      <c r="D57" s="1" t="s">
        <v>1436</v>
      </c>
      <c r="E57" s="1" t="s">
        <v>1437</v>
      </c>
      <c r="F57" s="1" t="s">
        <v>1438</v>
      </c>
      <c r="G57" s="1" t="s">
        <v>1439</v>
      </c>
      <c r="H57" s="1" t="s">
        <v>84</v>
      </c>
      <c r="I57" s="3"/>
      <c r="J57" s="1" t="s">
        <v>124</v>
      </c>
      <c r="K57" s="1" t="s">
        <v>86</v>
      </c>
      <c r="L57" s="1" t="s">
        <v>1440</v>
      </c>
      <c r="M57" s="1" t="s">
        <v>1441</v>
      </c>
      <c r="N57" s="1">
        <v>8333855367</v>
      </c>
      <c r="O57" s="1" t="s">
        <v>89</v>
      </c>
      <c r="P57" s="1" t="s">
        <v>1442</v>
      </c>
      <c r="Q57" s="1" t="s">
        <v>91</v>
      </c>
      <c r="R57" s="1" t="s">
        <v>1443</v>
      </c>
      <c r="S57" s="1" t="s">
        <v>1444</v>
      </c>
      <c r="T57" s="1" t="s">
        <v>94</v>
      </c>
      <c r="U57" s="1">
        <v>776474146497</v>
      </c>
      <c r="V57" s="1" t="s">
        <v>1445</v>
      </c>
      <c r="W57" s="1">
        <v>9705732367</v>
      </c>
      <c r="X57" s="1" t="s">
        <v>1037</v>
      </c>
      <c r="Y57" s="1" t="s">
        <v>1446</v>
      </c>
      <c r="Z57" s="1">
        <v>8985555367</v>
      </c>
      <c r="AA57" s="1" t="s">
        <v>1447</v>
      </c>
      <c r="AB57" s="1" t="s">
        <v>1448</v>
      </c>
      <c r="AC57" s="1" t="s">
        <v>1449</v>
      </c>
      <c r="AD57" s="1" t="s">
        <v>884</v>
      </c>
      <c r="AE57" s="1" t="s">
        <v>1448</v>
      </c>
      <c r="AF57" s="1" t="s">
        <v>1449</v>
      </c>
      <c r="AG57" s="1" t="s">
        <v>884</v>
      </c>
      <c r="AH57" s="1" t="s">
        <v>101</v>
      </c>
      <c r="AI57" s="1" t="s">
        <v>101</v>
      </c>
      <c r="AJ57" s="1" t="s">
        <v>1450</v>
      </c>
      <c r="AK57" s="1" t="s">
        <v>1451</v>
      </c>
      <c r="AL57" s="1" t="s">
        <v>168</v>
      </c>
      <c r="AM57" s="1" t="s">
        <v>252</v>
      </c>
      <c r="AN57" s="1">
        <v>86.83</v>
      </c>
      <c r="AO57" s="1">
        <v>9</v>
      </c>
      <c r="AP57" s="1" t="s">
        <v>84</v>
      </c>
      <c r="AQ57" s="1" t="s">
        <v>84</v>
      </c>
      <c r="AR57" s="1" t="s">
        <v>84</v>
      </c>
      <c r="AS57" s="1" t="s">
        <v>84</v>
      </c>
      <c r="AT57" s="1" t="s">
        <v>84</v>
      </c>
      <c r="AU57" s="1" t="s">
        <v>84</v>
      </c>
      <c r="AV57" s="1" t="s">
        <v>1452</v>
      </c>
      <c r="AW57" s="1" t="s">
        <v>1453</v>
      </c>
      <c r="AX57" s="1" t="s">
        <v>1095</v>
      </c>
      <c r="AY57" s="1" t="s">
        <v>1454</v>
      </c>
      <c r="AZ57" s="1">
        <v>77.18</v>
      </c>
      <c r="BA57" s="1">
        <v>7.71</v>
      </c>
      <c r="BB57" s="1" t="s">
        <v>1455</v>
      </c>
      <c r="BC57" s="1" t="s">
        <v>1456</v>
      </c>
      <c r="BD57" s="1" t="s">
        <v>112</v>
      </c>
      <c r="BE57" s="1" t="s">
        <v>113</v>
      </c>
      <c r="BF57" s="1" t="s">
        <v>1247</v>
      </c>
      <c r="BG57" s="1" t="s">
        <v>174</v>
      </c>
      <c r="BH57" s="1">
        <v>82.5</v>
      </c>
      <c r="BI57" s="1">
        <v>8.25</v>
      </c>
      <c r="BJ57" s="1" t="s">
        <v>84</v>
      </c>
      <c r="BK57" s="1" t="s">
        <v>84</v>
      </c>
      <c r="BL57" s="1" t="s">
        <v>84</v>
      </c>
      <c r="BM57" s="1" t="s">
        <v>84</v>
      </c>
      <c r="BN57" s="1" t="s">
        <v>84</v>
      </c>
      <c r="BO57" s="1" t="s">
        <v>84</v>
      </c>
      <c r="BP57" s="1" t="s">
        <v>84</v>
      </c>
      <c r="BQ57" s="1" t="s">
        <v>84</v>
      </c>
      <c r="BR57" s="1" t="s">
        <v>1457</v>
      </c>
      <c r="BS57" s="1" t="s">
        <v>84</v>
      </c>
      <c r="BT57" s="1"/>
      <c r="BU57" s="1" t="s">
        <v>1458</v>
      </c>
      <c r="BV57" s="1">
        <v>4</v>
      </c>
      <c r="BW57" s="1" t="s">
        <v>1459</v>
      </c>
      <c r="BX57" s="1" t="str">
        <f>HYPERLINK("https://nconnect.nicmar.ac.in/storage/profile/6a85f67a75e6c.png","Download")</f>
        <v>0</v>
      </c>
      <c r="BY57" s="1" t="s">
        <v>84</v>
      </c>
    </row>
    <row r="58" spans="1:77">
      <c r="A58" s="1" t="s">
        <v>625</v>
      </c>
      <c r="B58" s="1" t="s">
        <v>78</v>
      </c>
      <c r="C58" s="1" t="s">
        <v>1460</v>
      </c>
      <c r="D58" s="1" t="s">
        <v>1461</v>
      </c>
      <c r="E58" s="1" t="s">
        <v>1462</v>
      </c>
      <c r="F58" s="1" t="s">
        <v>1463</v>
      </c>
      <c r="G58" s="1" t="s">
        <v>1464</v>
      </c>
      <c r="H58" s="1" t="s">
        <v>84</v>
      </c>
      <c r="I58" s="3"/>
      <c r="J58" s="1" t="s">
        <v>290</v>
      </c>
      <c r="K58" s="1" t="s">
        <v>86</v>
      </c>
      <c r="L58" s="1" t="s">
        <v>1465</v>
      </c>
      <c r="M58" s="1" t="s">
        <v>1466</v>
      </c>
      <c r="N58" s="1">
        <v>9823229144</v>
      </c>
      <c r="O58" s="1" t="s">
        <v>315</v>
      </c>
      <c r="P58" s="1" t="s">
        <v>1467</v>
      </c>
      <c r="Q58" s="1" t="s">
        <v>91</v>
      </c>
      <c r="R58" s="1" t="s">
        <v>1468</v>
      </c>
      <c r="S58" s="1" t="s">
        <v>1469</v>
      </c>
      <c r="T58" s="1" t="s">
        <v>157</v>
      </c>
      <c r="U58" s="1">
        <v>267109474651</v>
      </c>
      <c r="V58" s="1" t="s">
        <v>1470</v>
      </c>
      <c r="W58" s="1">
        <v>9823226022</v>
      </c>
      <c r="X58" s="1" t="s">
        <v>1471</v>
      </c>
      <c r="Y58" s="1" t="s">
        <v>1472</v>
      </c>
      <c r="Z58" s="1">
        <v>8308443255</v>
      </c>
      <c r="AA58" s="1" t="s">
        <v>1473</v>
      </c>
      <c r="AB58" s="1" t="s">
        <v>1474</v>
      </c>
      <c r="AC58" s="1" t="s">
        <v>1089</v>
      </c>
      <c r="AD58" s="1" t="s">
        <v>137</v>
      </c>
      <c r="AE58" s="1" t="s">
        <v>1474</v>
      </c>
      <c r="AF58" s="1" t="s">
        <v>1089</v>
      </c>
      <c r="AG58" s="1" t="s">
        <v>137</v>
      </c>
      <c r="AH58" s="1" t="s">
        <v>101</v>
      </c>
      <c r="AI58" s="1" t="s">
        <v>101</v>
      </c>
      <c r="AJ58" s="1" t="s">
        <v>1475</v>
      </c>
      <c r="AK58" s="1" t="s">
        <v>137</v>
      </c>
      <c r="AL58" s="1" t="s">
        <v>168</v>
      </c>
      <c r="AM58" s="1" t="s">
        <v>252</v>
      </c>
      <c r="AN58" s="1">
        <v>92.6</v>
      </c>
      <c r="AO58" s="1" t="s">
        <v>84</v>
      </c>
      <c r="AP58" s="1" t="s">
        <v>84</v>
      </c>
      <c r="AQ58" s="1" t="s">
        <v>84</v>
      </c>
      <c r="AR58" s="1" t="s">
        <v>84</v>
      </c>
      <c r="AS58" s="1" t="s">
        <v>84</v>
      </c>
      <c r="AT58" s="1" t="s">
        <v>84</v>
      </c>
      <c r="AU58" s="1" t="s">
        <v>84</v>
      </c>
      <c r="AV58" s="1" t="s">
        <v>1476</v>
      </c>
      <c r="AW58" s="1" t="s">
        <v>1477</v>
      </c>
      <c r="AX58" s="1" t="s">
        <v>278</v>
      </c>
      <c r="AY58" s="1" t="s">
        <v>279</v>
      </c>
      <c r="AZ58" s="1">
        <v>90.32</v>
      </c>
      <c r="BA58" s="1" t="s">
        <v>84</v>
      </c>
      <c r="BB58" s="1" t="s">
        <v>1478</v>
      </c>
      <c r="BC58" s="1" t="s">
        <v>1479</v>
      </c>
      <c r="BD58" s="1" t="s">
        <v>112</v>
      </c>
      <c r="BE58" s="1" t="s">
        <v>1480</v>
      </c>
      <c r="BF58" s="1" t="s">
        <v>226</v>
      </c>
      <c r="BG58" s="1" t="s">
        <v>393</v>
      </c>
      <c r="BH58" s="1">
        <v>79.28</v>
      </c>
      <c r="BI58" s="1">
        <v>8.69</v>
      </c>
      <c r="BJ58" s="1" t="s">
        <v>84</v>
      </c>
      <c r="BK58" s="1" t="s">
        <v>84</v>
      </c>
      <c r="BL58" s="1" t="s">
        <v>84</v>
      </c>
      <c r="BM58" s="1" t="s">
        <v>84</v>
      </c>
      <c r="BN58" s="1" t="s">
        <v>84</v>
      </c>
      <c r="BO58" s="1" t="s">
        <v>84</v>
      </c>
      <c r="BP58" s="1" t="s">
        <v>84</v>
      </c>
      <c r="BQ58" s="1" t="s">
        <v>84</v>
      </c>
      <c r="BR58" s="1" t="s">
        <v>1481</v>
      </c>
      <c r="BS58" s="1" t="s">
        <v>84</v>
      </c>
      <c r="BT58" s="1"/>
      <c r="BU58" s="1" t="s">
        <v>1482</v>
      </c>
      <c r="BV58" s="1">
        <v>8</v>
      </c>
      <c r="BW58" s="1" t="s">
        <v>84</v>
      </c>
      <c r="BX58" s="1" t="str">
        <f>HYPERLINK("https://nconnect.nicmar.ac.in/storage/profile/6aaa349f86e6b.png","Download")</f>
        <v>0</v>
      </c>
      <c r="BY58" s="1" t="s">
        <v>84</v>
      </c>
    </row>
    <row r="59" spans="1:77">
      <c r="A59" s="1" t="s">
        <v>625</v>
      </c>
      <c r="B59" s="1" t="s">
        <v>78</v>
      </c>
      <c r="C59" s="1" t="s">
        <v>1483</v>
      </c>
      <c r="D59" s="1" t="s">
        <v>1484</v>
      </c>
      <c r="E59" s="1" t="s">
        <v>1485</v>
      </c>
      <c r="F59" s="1" t="s">
        <v>1486</v>
      </c>
      <c r="G59" s="1" t="s">
        <v>1487</v>
      </c>
      <c r="H59" s="1" t="s">
        <v>84</v>
      </c>
      <c r="I59" s="3"/>
      <c r="J59" s="1" t="s">
        <v>530</v>
      </c>
      <c r="K59" s="1" t="s">
        <v>86</v>
      </c>
      <c r="L59" s="1" t="s">
        <v>1488</v>
      </c>
      <c r="M59" s="1" t="s">
        <v>1489</v>
      </c>
      <c r="N59" s="1">
        <v>8208367657</v>
      </c>
      <c r="O59" s="1" t="s">
        <v>89</v>
      </c>
      <c r="P59" s="1" t="s">
        <v>607</v>
      </c>
      <c r="Q59" s="1" t="s">
        <v>91</v>
      </c>
      <c r="R59" s="1" t="s">
        <v>1490</v>
      </c>
      <c r="S59" s="1" t="s">
        <v>1491</v>
      </c>
      <c r="T59" s="1" t="s">
        <v>94</v>
      </c>
      <c r="U59" s="1">
        <v>612937605103</v>
      </c>
      <c r="V59" s="1" t="s">
        <v>1492</v>
      </c>
      <c r="W59" s="1">
        <v>8588985505</v>
      </c>
      <c r="X59" s="1" t="s">
        <v>1493</v>
      </c>
      <c r="Y59" s="1" t="s">
        <v>1494</v>
      </c>
      <c r="Z59" s="1">
        <v>9503194686</v>
      </c>
      <c r="AA59" s="1" t="s">
        <v>271</v>
      </c>
      <c r="AB59" s="1" t="s">
        <v>1495</v>
      </c>
      <c r="AC59" s="1" t="s">
        <v>324</v>
      </c>
      <c r="AD59" s="1" t="s">
        <v>137</v>
      </c>
      <c r="AE59" s="1" t="s">
        <v>1495</v>
      </c>
      <c r="AF59" s="1" t="s">
        <v>324</v>
      </c>
      <c r="AG59" s="1" t="s">
        <v>137</v>
      </c>
      <c r="AH59" s="1" t="s">
        <v>101</v>
      </c>
      <c r="AI59" s="1" t="s">
        <v>101</v>
      </c>
      <c r="AJ59" s="1" t="s">
        <v>1496</v>
      </c>
      <c r="AK59" s="1" t="s">
        <v>1497</v>
      </c>
      <c r="AL59" s="1" t="s">
        <v>278</v>
      </c>
      <c r="AM59" s="1" t="s">
        <v>142</v>
      </c>
      <c r="AN59" s="1">
        <v>75.0</v>
      </c>
      <c r="AO59" s="1" t="s">
        <v>84</v>
      </c>
      <c r="AP59" s="1" t="s">
        <v>1498</v>
      </c>
      <c r="AQ59" s="1" t="s">
        <v>1499</v>
      </c>
      <c r="AR59" s="1" t="s">
        <v>141</v>
      </c>
      <c r="AS59" s="1" t="s">
        <v>142</v>
      </c>
      <c r="AT59" s="1">
        <v>60.0</v>
      </c>
      <c r="AU59" s="1" t="s">
        <v>84</v>
      </c>
      <c r="AV59" s="1" t="s">
        <v>84</v>
      </c>
      <c r="AW59" s="1" t="s">
        <v>84</v>
      </c>
      <c r="AX59" s="1" t="s">
        <v>84</v>
      </c>
      <c r="AY59" s="1" t="s">
        <v>84</v>
      </c>
      <c r="AZ59" s="1" t="s">
        <v>84</v>
      </c>
      <c r="BA59" s="1" t="s">
        <v>84</v>
      </c>
      <c r="BB59" s="1" t="s">
        <v>1500</v>
      </c>
      <c r="BC59" s="1" t="s">
        <v>1501</v>
      </c>
      <c r="BD59" s="1" t="s">
        <v>172</v>
      </c>
      <c r="BE59" s="1" t="s">
        <v>1502</v>
      </c>
      <c r="BF59" s="1" t="s">
        <v>1098</v>
      </c>
      <c r="BG59" s="1" t="s">
        <v>393</v>
      </c>
      <c r="BH59" s="1">
        <v>80.0</v>
      </c>
      <c r="BI59" s="1">
        <v>8.57</v>
      </c>
      <c r="BJ59" s="1" t="s">
        <v>84</v>
      </c>
      <c r="BK59" s="1" t="s">
        <v>84</v>
      </c>
      <c r="BL59" s="1" t="s">
        <v>84</v>
      </c>
      <c r="BM59" s="1" t="s">
        <v>84</v>
      </c>
      <c r="BN59" s="1" t="s">
        <v>84</v>
      </c>
      <c r="BO59" s="1" t="s">
        <v>84</v>
      </c>
      <c r="BP59" s="1" t="s">
        <v>84</v>
      </c>
      <c r="BQ59" s="1" t="s">
        <v>84</v>
      </c>
      <c r="BR59" s="1" t="s">
        <v>1503</v>
      </c>
      <c r="BS59" s="1" t="s">
        <v>84</v>
      </c>
      <c r="BT59" s="1"/>
      <c r="BU59" s="1" t="s">
        <v>84</v>
      </c>
      <c r="BV59" s="1"/>
      <c r="BW59" s="1" t="s">
        <v>1504</v>
      </c>
      <c r="BX59" s="1" t="str">
        <f>HYPERLINK("https://nconnect.nicmar.ac.in/storage/profile/6a855db5e6787.png","Download")</f>
        <v>0</v>
      </c>
      <c r="BY59" s="1" t="s">
        <v>84</v>
      </c>
    </row>
  </sheetData>
  <hyperlinks>
    <hyperlink ref="BX2" r:id="rId_hyperlink_1" tooltip="Download" display="Download"/>
    <hyperlink ref="BX3" r:id="rId_hyperlink_2" tooltip="Download" display="Download"/>
    <hyperlink ref="BX4" r:id="rId_hyperlink_3" tooltip="Download" display="Download"/>
    <hyperlink ref="BX5" r:id="rId_hyperlink_4" tooltip="Download" display="Download"/>
    <hyperlink ref="BX6" r:id="rId_hyperlink_5" tooltip="Download" display="Download"/>
    <hyperlink ref="BX7" r:id="rId_hyperlink_6" tooltip="Download" display="Download"/>
    <hyperlink ref="BX8" r:id="rId_hyperlink_7" tooltip="Download" display="Download"/>
    <hyperlink ref="BX9" r:id="rId_hyperlink_8" tooltip="Download" display="Download"/>
    <hyperlink ref="BX10" r:id="rId_hyperlink_9" tooltip="Download" display="Download"/>
    <hyperlink ref="BX11" r:id="rId_hyperlink_10" tooltip="Download" display="Download"/>
    <hyperlink ref="BX12" r:id="rId_hyperlink_11" tooltip="Download" display="Download"/>
    <hyperlink ref="BX13" r:id="rId_hyperlink_12" tooltip="Download" display="Download"/>
    <hyperlink ref="BX14" r:id="rId_hyperlink_13" tooltip="Download" display="Download"/>
    <hyperlink ref="BX15" r:id="rId_hyperlink_14" tooltip="Download" display="Download"/>
    <hyperlink ref="BX16" r:id="rId_hyperlink_15" tooltip="Download" display="Download"/>
    <hyperlink ref="BX17" r:id="rId_hyperlink_16" tooltip="Download" display="Download"/>
    <hyperlink ref="BX18" r:id="rId_hyperlink_17" tooltip="Download" display="Download"/>
    <hyperlink ref="BX19" r:id="rId_hyperlink_18" tooltip="Download" display="Download"/>
    <hyperlink ref="BX20" r:id="rId_hyperlink_19" tooltip="Download" display="Download"/>
    <hyperlink ref="BX21" r:id="rId_hyperlink_20" tooltip="Download" display="Download"/>
    <hyperlink ref="BX22" r:id="rId_hyperlink_21" tooltip="Download" display="Download"/>
    <hyperlink ref="BX23" r:id="rId_hyperlink_22" tooltip="Download" display="Download"/>
    <hyperlink ref="BX24" r:id="rId_hyperlink_23" tooltip="Download" display="Download"/>
    <hyperlink ref="BX25" r:id="rId_hyperlink_24" tooltip="Download" display="Download"/>
    <hyperlink ref="BX26" r:id="rId_hyperlink_25" tooltip="Download" display="Download"/>
    <hyperlink ref="BX27" r:id="rId_hyperlink_26" tooltip="Download" display="Download"/>
    <hyperlink ref="BX28" r:id="rId_hyperlink_27" tooltip="Download" display="Download"/>
    <hyperlink ref="BX29" r:id="rId_hyperlink_28" tooltip="Download" display="Download"/>
    <hyperlink ref="BX30" r:id="rId_hyperlink_29" tooltip="Download" display="Download"/>
    <hyperlink ref="BX31" r:id="rId_hyperlink_30" tooltip="Download" display="Download"/>
    <hyperlink ref="BX32" r:id="rId_hyperlink_31" tooltip="Download" display="Download"/>
    <hyperlink ref="BX33" r:id="rId_hyperlink_32" tooltip="Download" display="Download"/>
    <hyperlink ref="BX34" r:id="rId_hyperlink_33" tooltip="Download" display="Download"/>
    <hyperlink ref="BX35" r:id="rId_hyperlink_34" tooltip="Download" display="Download"/>
    <hyperlink ref="BX36" r:id="rId_hyperlink_35" tooltip="Download" display="Download"/>
    <hyperlink ref="BX37" r:id="rId_hyperlink_36" tooltip="Download" display="Download"/>
    <hyperlink ref="BX38" r:id="rId_hyperlink_37" tooltip="Download" display="Download"/>
    <hyperlink ref="BX39" r:id="rId_hyperlink_38" tooltip="Download" display="Download"/>
    <hyperlink ref="BX40" r:id="rId_hyperlink_39" tooltip="Download" display="Download"/>
    <hyperlink ref="BX41" r:id="rId_hyperlink_40" tooltip="Download" display="Download"/>
    <hyperlink ref="BX42" r:id="rId_hyperlink_41" tooltip="Download" display="Download"/>
    <hyperlink ref="BX43" r:id="rId_hyperlink_42" tooltip="Download" display="Download"/>
    <hyperlink ref="BX44" r:id="rId_hyperlink_43" tooltip="Download" display="Download"/>
    <hyperlink ref="BX45" r:id="rId_hyperlink_44" tooltip="Download" display="Download"/>
    <hyperlink ref="BX46" r:id="rId_hyperlink_45" tooltip="Download" display="Download"/>
    <hyperlink ref="BX47" r:id="rId_hyperlink_46" tooltip="Download" display="Download"/>
    <hyperlink ref="BX48" r:id="rId_hyperlink_47" tooltip="Download" display="Download"/>
    <hyperlink ref="BX49" r:id="rId_hyperlink_48" tooltip="Download" display="Download"/>
    <hyperlink ref="BX50" r:id="rId_hyperlink_49" tooltip="Download" display="Download"/>
    <hyperlink ref="BX51" r:id="rId_hyperlink_50" tooltip="Download" display="Download"/>
    <hyperlink ref="BX52" r:id="rId_hyperlink_51" tooltip="Download" display="Download"/>
    <hyperlink ref="BX53" r:id="rId_hyperlink_52" tooltip="Download" display="Download"/>
    <hyperlink ref="BX54" r:id="rId_hyperlink_53" tooltip="Download" display="Download"/>
    <hyperlink ref="BX55" r:id="rId_hyperlink_54" tooltip="Download" display="Download"/>
    <hyperlink ref="BX56" r:id="rId_hyperlink_55" tooltip="Download" display="Download"/>
    <hyperlink ref="BX57" r:id="rId_hyperlink_56" tooltip="Download" display="Download"/>
    <hyperlink ref="BX58" r:id="rId_hyperlink_57" tooltip="Download" display="Download"/>
    <hyperlink ref="BX59" r:id="rId_hyperlink_58"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2026-10-12T16:57:18+05:30</dcterms:created>
  <dcterms:modified xsi:type="dcterms:W3CDTF">2026-10-12T16:57:18+05:30</dcterms:modified>
  <dc:title>Untitled Spreadsheet</dc:title>
  <dc:description/>
  <dc:subject/>
  <cp:keywords/>
  <cp:category/>
</cp:coreProperties>
</file>