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<sst xmlns="http://schemas.openxmlformats.org/spreadsheetml/2006/main" uniqueCount="297">
  <si>
    <t>Vacancy ID</t>
  </si>
  <si>
    <t>Position</t>
  </si>
  <si>
    <t>Applicant Name</t>
  </si>
  <si>
    <t>Email</t>
  </si>
  <si>
    <t>Mobile</t>
  </si>
  <si>
    <t>Gender</t>
  </si>
  <si>
    <t>DOB</t>
  </si>
  <si>
    <t>Marital Status</t>
  </si>
  <si>
    <t>Language</t>
  </si>
  <si>
    <t>Father</t>
  </si>
  <si>
    <t>Address</t>
  </si>
  <si>
    <t>Current Employeement- Designation</t>
  </si>
  <si>
    <t>Current Employeement- Organisation</t>
  </si>
  <si>
    <t>Current Employeement- Level</t>
  </si>
  <si>
    <t>Date from which position held</t>
  </si>
  <si>
    <t>Any Medical?</t>
  </si>
  <si>
    <t>Chronic Disease</t>
  </si>
  <si>
    <t>Surgeries</t>
  </si>
  <si>
    <t>Medical Details</t>
  </si>
  <si>
    <t>Any Court Case?</t>
  </si>
  <si>
    <t>Case Details</t>
  </si>
  <si>
    <t>Education Summary</t>
  </si>
  <si>
    <t>Work Experience</t>
  </si>
  <si>
    <t>Total Experience</t>
  </si>
  <si>
    <t>Research publications in peer-reviewed / referred international research journals / UGC Care listed (10 best publications to be entered)</t>
  </si>
  <si>
    <t>Details of published quality books (5 best publications to be entered)</t>
  </si>
  <si>
    <t>Details of Administrative Experience (At Least 5 years administrative experience)</t>
  </si>
  <si>
    <t>Details of major Research Project executed by the candidate (At least One)</t>
  </si>
  <si>
    <t>Experience of working with International Bodies (Top 5 to be listed)</t>
  </si>
  <si>
    <t>Demonstrated Experience in Leadership (Maximum 5 to be listed)</t>
  </si>
  <si>
    <t>Experience of working with the Statutory Authorities (Maximum 10 roles to be listed)</t>
  </si>
  <si>
    <t>Demonstrable experience of handling Quality issues, assessment and accreditation procedures etc</t>
  </si>
  <si>
    <t>Experience of guiding Ph.D. students (Up to 10 students guided most recently)</t>
  </si>
  <si>
    <t>Experience at the State or National or International level in handling youth development work</t>
  </si>
  <si>
    <t>Experience of organizing events such as workshops, seminars, conference at an international level within the country in the field of higher education</t>
  </si>
  <si>
    <t>Skills</t>
  </si>
  <si>
    <t>Reference 1</t>
  </si>
  <si>
    <t>Reference 2</t>
  </si>
  <si>
    <t>Reference 3</t>
  </si>
  <si>
    <t>Profile Photo</t>
  </si>
  <si>
    <t>Resume</t>
  </si>
  <si>
    <t>Aadhaar Card</t>
  </si>
  <si>
    <t>NOC Certificate</t>
  </si>
  <si>
    <t>Research Publication</t>
  </si>
  <si>
    <t>Published Books</t>
  </si>
  <si>
    <t>Other Certificate</t>
  </si>
  <si>
    <t>Applied Date</t>
  </si>
  <si>
    <t>NHYD-vacancy-001</t>
  </si>
  <si>
    <t>Vice-Chancellor</t>
  </si>
  <si>
    <t>Trinath Sahoo</t>
  </si>
  <si>
    <t>t.sahoo3@gmail.com</t>
  </si>
  <si>
    <t>Male</t>
  </si>
  <si>
    <t>18-May-1966</t>
  </si>
  <si>
    <t>Married</t>
  </si>
  <si>
    <t xml:space="preserve">Hindi , English </t>
  </si>
  <si>
    <t>Ramachandra Sahoo</t>
  </si>
  <si>
    <t>PLOT NO 331/1992, AUROBINDO NAGAR ,
BHUBANESWAR , ODISHA ,INDIA</t>
  </si>
  <si>
    <t xml:space="preserve">CHIEF GENERAL MANAGER </t>
  </si>
  <si>
    <t>INDIAN OIL CORPORATION LIMITED</t>
  </si>
  <si>
    <t>10-Feb-2021</t>
  </si>
  <si>
    <t>No</t>
  </si>
  <si>
    <t>PhD | IIT (ISM) Dhanbad | IIT (ISM) Dhanbad | 0.00 | 0.00 | 2017
Post Graduation | UTKAL UNIVERSITY  | UTKAL UNIVERSITY  | 83.80 | 9.00 | 2022
Graduation | SAMBALPUR UNIVERSITY  | VEERSURENDRASAI INSTITUTE OF TECHNOLOGY  | 70.00 | 7.00 | 1990</t>
  </si>
  <si>
    <t>INDIAN OIL  CORPORATION  LTD | CHIEF GENERAL MANAGER | Sep 1993 | Present | 32Y 11M</t>
  </si>
  <si>
    <t>32Y 11M</t>
  </si>
  <si>
    <t>Computerized maintenance management Systems for Effective Plant Performance |   Chemical engineering | Jan-2008
Understanding the bolted joint | Safan | Dec-2003
Use of inducers in liquified petroleum gas and condensate service for better performance | International Pump Users Symposium | Jul-2005
Steam Trap Trouble? | CEP | Feb-2006
Understand cavitation in reciprocating pumps | HYDROCARBON PROCESSING | Mar-2006
Making centrifugal pumps more reliable | Elsevier | Jun-2009
Energy cost savings with centrifugal pumps | World Pumps | Apr-2009
Maintenance Optimization for Critical Equipments in process industries based on FMECA Method  | International Journal of Engineering and Innovative Technology (IJEIT) | Apr-2020
Fuzzy Logic-based Maintenance Optimization | International Journal of Advance Industrial Engineering  | Mar-2014
Integrated computerized maintenance management systems for effective plant performance | RAMS ASIA | Mar-2007</t>
  </si>
  <si>
    <t>MACHINERY LUBRICATION AND RELIABILITY | Industrial Pr | .
Root Cause Failure Analysis: A Guide to Improve Plant Reliability | Wiley | .
Process Plants: Shutdown and Turnaround Management | CRC Pr I Llc | .</t>
  </si>
  <si>
    <t>CHIEF GENERAL MANAGER | Indian Oil Corporation ltd | Feb 2021 | May 2026 | 5Y 2M
General manager  | Indian Oil Corporation ltd. | May 2016 | Feb 2021 | 4Y 9M</t>
  </si>
  <si>
    <t>condition based maintenance | 1000000 | Indian Oil | Jun 2013 | Jun 2026 | 13Y 0M</t>
  </si>
  <si>
    <t>spoken in  40 conferences abroad | engineering</t>
  </si>
  <si>
    <t>heading project costing  Rs 20000 Crore
president of Employee club at Indian Oil</t>
  </si>
  <si>
    <t>Indian Oil Corporation | Quality audit  | Jan 2020 | Feb 2024</t>
  </si>
  <si>
    <t>spoken in 40 international conferences abroad | USA, CANADA, GERMANY , SINGAPORE, MALAYASIA, THAILAND, UAE, QATAR, SAUDI ARABIA, UK ,  ETC | SPEAKER | Aug-2025</t>
  </si>
  <si>
    <t xml:space="preserve">Technical: High, high
Managerial: high, high , high, medium
Corporate: medium, high, medium
Leadership: high, high, high, high
Interpersonal: high, high, medium
Description: 
Lifetime Achievement Award &amp;ndash; Institution of Engineers, India
Shortlisted for Lifetime Achievement &amp;ndash; Hydrocarbon Processing Journal, USA
Odisha leadership award- World marketing Federation/OMC &amp;nbsp;&amp;nbsp; Global
&amp;middot;&amp;nbsp;&amp;nbsp;&amp;nbsp;&amp;nbsp;&amp;nbsp;&amp;nbsp;&amp;nbsp;&amp;nbsp; Award&amp;nbsp; for charitable work- Indian Chamber of commerce and MBC TV
</t>
  </si>
  <si>
    <t>No Uploaded</t>
  </si>
  <si>
    <t>20-Aug-26 10:23 PM</t>
  </si>
  <si>
    <t>Shankaraiah Kanukuntla</t>
  </si>
  <si>
    <t>kanukuntlas@yahoo.com</t>
  </si>
  <si>
    <t>04-Aug-1959</t>
  </si>
  <si>
    <t>English, Telugu, Hindi</t>
  </si>
  <si>
    <t>Radhakishan</t>
  </si>
  <si>
    <t>12-13-677/50, PLOT-203, STREET-1, KIMTEE COLONY, TARNAKA, SECUNDERABAD-500017, TELANGANA</t>
  </si>
  <si>
    <t>PROFESSSOR OF COMMERCE (Retired in 2019)</t>
  </si>
  <si>
    <t>Osmania University</t>
  </si>
  <si>
    <t>29-Sep-2005</t>
  </si>
  <si>
    <t>PhD | Kakatiya University | Commerce &amp; Management | 0.00 | 0.00 | 1991
Post Graduation | Kakatiya University | Commerce &amp; Management | 70.20 | 0.00 | 1983</t>
  </si>
  <si>
    <t>Osmania University | Dean &amp; Professor | Sep 1984 | Aug 2019 | 34Y 11M</t>
  </si>
  <si>
    <t>34Y 11M</t>
  </si>
  <si>
    <t>Impact of Pre-IPO Operating Performance on Subscription Rate: Insights from BSE SME Listings | The IUP Journal of Accounting Research &amp; Audit Practices | Jan-2026
How Shareholders Influence the Stock Performance of the BSE Sensex Companies? , 15, 3, 2025,  | European Economic Letters | Aug-2025
Motives and Accomplishment of Book Built Initial Public Offerings: A study on Small and Medium Enterprises Listed on Bombay Stock Exchanges | Journal of Commerce &amp; Accounting Research (JCAR) | Jul-2025
Shareholders’ Engagement &amp; Company’s Environment | Chartered Secretary (ICSI) | Jul-2022
E- Commerce Growth in India: A Study of Segments Contribution | Academy of Marketing Studies Journal (AMSJ), Australia | Apr-2018
Audit Committee Quality and Financial Reporting Quality: A Study of Selected Indian Companies | Jurnal Dinamika Akuntansidan Bisnis (JDAB), Indonesia | Mar-2017
Impact of Audit Committee Quality on Corporate Governance: The Case of Select Indian Listed Firms | Global Review of Accounting and Finance (GRAF), Australia | Mar-2017
Association of Audit Committee Quality with Internal Control Quality: A Study of Select Indian Companies | Research Bulletin (ICWAI) | Oct-2015
Corporate Governance and Accounting Standards in Oman: An Empirical Study on Practices | Research in Accounting Regulation (RAR) | Nov-2005
Developing Customer Loyalty: A Case Study of National Bank of Oman | Indian Journal of Marketing (IJM) | Feb-2004</t>
  </si>
  <si>
    <t>Investment Styles and Performance of Mutual Funds in India  | LAP LAMBERT   Academic Publishing GmbH &amp; Co. KG, Germany  | Osmania University
Cost &amp; Management Accounting | Telugu Academy  | Osmania University
Management Accounting   | PGRRCDE, Osmania University | Osmania University
Accountancy-I  | Board of Intermediate Education/Telugu Academy, TS | Telangana &amp; AP Junior Colleges
Commerce II  | Board of Intermediate Education/Telugu Academy, TS  | Telangana &amp; AP Junior Colleges</t>
  </si>
  <si>
    <t>Incharge Head, Dept. of Commerce | Satavahana PG.Centre, OU. Karimnagar | Jul 1988 | Jul 1990 | 2Y 0M
Coordinator GECIS Earn While Learn Program | OPsmania University, hyderabad | Jul 2006 | Jul 2008 | 2Y 0M
Section Head (Accounting) | Bahrain Training Institute, Ministry of Labour &amp; Social Affair, Kingdom of Bahrain | Sep 2000 | Aug 2002 | 1Y 10M
Chairman, Board of Studies (PG &amp; UG) in Commerce | Osmania University, Hyderabad | Jul 2009 | Jul 2011 | 2Y 0M
Head, Dept. of Commerce | Osmania University, Hyderabad | Jul 2013 | Jul 2015 | 2Y 0M
Dean, Faculty of Commerce &amp; Business Management  | Mahatma Gandhi University, Nalgonda, Telangana | Jul 2016 | Aug 2019 | 3Y 1M
Dean, Faculty of Commerce | Osmania University, hyderabad | Jul 2017 | Aug 2019 | 2Y 1M</t>
  </si>
  <si>
    <t>SAP DRS-III: Finance &amp; Accounting   | Grant Rs. 1.20 Crore | UGC SAP 2015-‘20 (DRS – Phase III) | Jul 2014 | Jul 2019 | 5Y 0M</t>
  </si>
  <si>
    <t>Ministry of Labour &amp; Social Affairs, BTI, Kingdom of Bahrain | Lecturer in Accounting &amp; Section Head
Sultan Qaboos University, Sultanate of Oman | Asst. Professor in Accounting &amp; Program Coordinator</t>
  </si>
  <si>
    <t>As Head of the Department, I have demonstrated ‘commitment’ to teamwork and ‘desire’ to assist my colleagues whenever possible. I have a well-developed sense of responsibility and personal accountability and am extremely reliable. I provided exceptional o | Cover Letter</t>
  </si>
  <si>
    <t>Osmania University | Professor of Commerce | Sep 2005 | Aug 2019</t>
  </si>
  <si>
    <t>Faculty of Commerce &amp; Business Management | Osmania University &amp; MGU | Jul 2009 | Aug 2019 | Ensured the starderds required for the NAAC Accredidation</t>
  </si>
  <si>
    <t>Guide (14)</t>
  </si>
  <si>
    <t>Earn While Learn Program | University-Industry Hub, OU &amp; GECIS | About 1000 Students are benefitted under the Program | Jul 2005 | Jul 2007 | 2Y 0M</t>
  </si>
  <si>
    <t>World Bank Work shop on VAT1998 | NISIET, Hyderabad  | Participant &amp; Discussant | Jun-1998
 International Conference on Financial Development in the Arab Countries | UAE University, Abu Dhabi | Paper Presentation | Mar-2003
International Conference V on Accounting, Commerce &amp; Finance: The Islamic Perspective  | Queensland University of Technology, Brisbane - Australia | Paper Presentation | Jun-2004
16th World Business Research Conference | San Francisco, USA | Paper Presentation | Jul-2016
ISERD International Conference | Denver, USA | Paper Presentation | Dec-2018</t>
  </si>
  <si>
    <t xml:space="preserve">Technical: Positive to try new digital tools and ideas and believe technology can provide solutions.
Procured interactive digital instruments, tabs, lap tabs for teachers &amp; advanced software and Data solutions for students and researchers.  , Know how to navigate websites, use apps, and manage files.
Managerial: Curriculum was aligned with the employer requirements absorbing the trends in the market., Training programs were designed to generate funds and used for the improvement in infrastructure., The university &amp; Corporate clients deadlines were timely met., As Commerce &amp; Management teacher, aware of the financial management.
Corporate: Interacting with stakeholders and understanding their needs , Able to perceive the challenges to initiate the proactive measures., Able to design curriculum to ensure  flexible and relevant  learning environment.
Leadership: Able to align interests of the stakeholders into a vision. , Able to carry forward the mission of the organisation to attain the set objectives, Able to understand the prevailing and demanding situations to initiate the strategic programs. , Able to act as a democratic and acceptable role model. 
Interpersonal: Initiated the programs to provide services align the Indian Accounting Standards with International Accounting Standards.  , Able to convince senior leaders to support the goals., Active member of Indian Commerce Association, Indian Accounting Association, GRIBA (Australia), Academy of International Business etc.
Description: 
A) State/National (6):
1
State Best Teacher Award 2016, Govt. of Telangana
2
Fellow of ICA (Indian Commerce Association) (2011)
3
Best Commerce Faculty Award, Institute of Practical Accountancy (IPA) (2007)
4
Bharath Jyoti Award (2006), India International Friendship Society (IIFS)
5
Gold Medal in M.Com (Management Accounting) (1983)
6
Excellence in Reviewing, Asian Journal Economics, Business and Accounting (AJEBA) (2020)
B) International (3):
1
Man of the Year representing India (2009), American Biographical Institute (ABI), University of Cambridge (England).
2
Awarded Best Prize for Journal Award (2016), Global Review of Accounting and Finance (Australia).
3
Fellowship of GRIBA (Global Research Institute for Business Academics) (2016), (Australia) 
</t>
  </si>
  <si>
    <t>Prof Gaddam Naresh Reddy | Registrar, Osmania University | gaddamnareshreddy@yahoo.co.in | 9491344950</t>
  </si>
  <si>
    <t>Prof SV Satyanarayana | Former OSD to VC, Osmania University | vajjalasura@yahoo.co.in | 8500283271</t>
  </si>
  <si>
    <t>21-Aug-26 02:02 AM</t>
  </si>
  <si>
    <t>Mohan M Murudi</t>
  </si>
  <si>
    <t>mohanmurudi@gmail.com</t>
  </si>
  <si>
    <t>16-Mar-1965</t>
  </si>
  <si>
    <t>English, Hindi</t>
  </si>
  <si>
    <t>Magundappa Murudi</t>
  </si>
  <si>
    <t>B-2002, Kabra Metro One Building ,  Near Versova Metro Station, J.P. Road, Andheri West, Mumbai 400053</t>
  </si>
  <si>
    <t>In-charge Principal</t>
  </si>
  <si>
    <t>BVB's Sardar Patel College of Engineering, Andheri West, Mumbai 58</t>
  </si>
  <si>
    <t>13-Feb-2020</t>
  </si>
  <si>
    <t>PhD | IIT Bombay | Indian Institute of Technology, Bombay.  | 0.00 | 0.00 | 2001
Post Graduation | University of Mumbai  | VJTI, Mumbai | 70.00 | 0.00 | 1991
Graduation | Nagpur University | Vishveshwarayya Natation Institute of Technology, Nagpur  | 70.00 | 0.00 | 1987</t>
  </si>
  <si>
    <t>BVB's Sardar Patel College of Engineering, Mumbai-58.  | In-charge Principal and professor  | Nov 1991 | Present | 34Y 8M</t>
  </si>
  <si>
    <t>34Y 8M</t>
  </si>
  <si>
    <t>Seismic Control Of Structures Using Sloped Bottom Tuned Liquid Dampers | Journal of Structural Engineering and Mechanics | Oct-2017
Empirical Period - Height Relationship For Shear Wall System Buildings In India | Journal of Structural Engineering(India) | Sep-2019
A Critical Study On The Empirical Period - Height Relationship For Reinforced Concrete Moment Resisting Frame | Indian Concrete Journal | Jul-2018
Multiple Tuned Liquid Dampers For Earthquake Vibration Control | Journal of Advances in Vibration Engineering | Jun-2006
Parametric Study Of High Performance Concrete Using Slag Sand As Partial Replacement For Fine Aggregate | Indian Highways  | Jul-2024
Effect Of Vibration In Stiffness Of Transfer Girder On Stiffness Of Frame Floating From It | Eur. Chemical Bulletin. | May-2023
Study On Partial Replacement Of Fine Aggregate In High Performance Concrete | Eur. Chemical Bulletin. | May-2023
Shaking Table Experiment On Reinforced Concrete Bare Frame, Infilled Frames And Braced Frames | International Journal of Science and Technology  | Jan-2011
Tuned Liquid Dampers For Controlling Earthquake Response Of Structures | International Journal of Earthquake Engineering &amp; Structural Dynamics | Oct-1999
Effective Control Of Earthquake Response Using Tuned Liquid Dampers | ISET Journal of Earthquake Technology | Dec-2012</t>
  </si>
  <si>
    <t>I/C Head of Structural Engineering Dept | Sardar Patel College of Engineering, Andheri,Mumbai | Jul 2011 | Nov 2013 | 2Y 3M
Vice-Principal, Professor &amp;I/C Head of Structural Engineering Dept.  | Sardar Patel College of Engineering, Andheri,Mumbai | Jan 2012 | Nov 2013 | 1Y 10M
Vice-Principal, Professor &amp; Head of Structural Engineering Dept.  | Sardar Patel College of Engineering, Andheri,Mumbai | Nov 2013 | Mar 2018 | 4Y 4M
Vice-Principal, Professor &amp; Head of Civil Engineering Dept. | Sardar Patel College of Engineering, Andheri,Mumbai | Nov 2013 | Feb 2020 | 6Y 2M
In-charge Principal, Professor &amp; Head of Civil Engineering Dept. | Sardar Patel College of Engineering, Andheri,Mumbai | Feb 2020 | Jun 2023 | 3Y 4M
In-charge Principal | Sardar Patel College of Engineering, Andheri,Mumbai | Jul 2023 | Mar 2027 | 3Y 8M</t>
  </si>
  <si>
    <t>Managed academic and administrative operations efficiently during the pandemic while ensuring continuous compliance with statutory requirements from bodies such as AICTE, University of Mumbai, UGC, and DTE, including successful extensions of EOA approval</t>
  </si>
  <si>
    <t>Sardar Patel College of Engineering | Member Secretary of Governing Board | Feb 2020 | Mar 2027
Sardar Patel College of Engineering | Chairman of academic council | Feb 2020 | Mar 2027
Sardar Patel College of Engineering | Chairman - Board of studies | Apr 2018 | May 2023
University of Mumbai | RAPC committee member | Oct 2024 | Mar 2027
AICTE | Public grievance redressal cell- Anti ragging | Jun 2024 | Mar 2027</t>
  </si>
  <si>
    <t>NBA accreditation for UG Civil, Electrical and Mechanical Programs and PG Civil and Mechanical Engineering Program | Sardar Patel College of Engineering | Jan 2021 | Jun 2026 | •	Effectively prepared for the fourth cycle of NBA accreditation for UG Civil Engineering and Mechanical Engineering, successfully obtaining accreditation for both programs from 2022-23 to 2024-25; •	Effectively prepared for NBA accreditation for the PG C</t>
  </si>
  <si>
    <t>Guide (3)</t>
  </si>
  <si>
    <t>Sardar Patel International Conference on "Industry 4.0 - Nascent Technologies and Sustainability for 'Make in India' Initiative" | Mumbai | Core team member | Dec-2022
SPICON2012 - INTERNATIONAL CONFERENCE On RECENT ADVANCES IN ENGINEERING, TECHNOLOGY AND MANAGEMENT | Mumbai | Core team member | Jun-2012</t>
  </si>
  <si>
    <t>Technical: Proficient, Proficient
Managerial: Proficient, Proficient, Comfortable, Competent enough
Corporate: Competent enough, Competent enough, Very well conversant
Leadership: Proficient, Proficient, Highly proficient, Proficient
Interpersonal: Proficient at National level, Highly proficient, Active member of various organizations and professional bodies
Description: Nil</t>
  </si>
  <si>
    <t>Prof. P. Banerji | Professor, Civil Engineering Department - IIT Bombay | pbanerji@civil.iitb.ac.in | 7500662233</t>
  </si>
  <si>
    <t>Prof. Y.M.Desai | Professor, Civil Engineering Department - IIT Bombay | desai@civil.iitb.ac.in | 9820605371</t>
  </si>
  <si>
    <t>21-Aug-26 04:53 PM</t>
  </si>
  <si>
    <t>Anil  Subbarao Paila</t>
  </si>
  <si>
    <t>paila_anil1@yahoo.com</t>
  </si>
  <si>
    <t>20-Sep-1966</t>
  </si>
  <si>
    <t>English,Hindi,Marathi,Telugu,Kannada</t>
  </si>
  <si>
    <t>Subbarao</t>
  </si>
  <si>
    <t>612, Infinity Greens, 
Mussoorie Road, Malsi,
Dehradun - 248009, Uttarakhand</t>
  </si>
  <si>
    <t>Vice Chancellor</t>
  </si>
  <si>
    <t>IMS UNISON UNIVERSITY (Member)</t>
  </si>
  <si>
    <t>11-Mar-2024</t>
  </si>
  <si>
    <t>Secondary | Maharashtra State Board | St Xavier's High School, Kolhapur | 75.00 | 0.00 | 1982
Higher Secondary | Maharashtra State Board | College of Commerce, Kolhapur | 70.00 | 0.00 | 1984
Graduation | Shivaji University, BCom | DBRK College of Commerce, Kolhapur | 81.00 | 0.00 | 1987
Post Graduation | Shivaji University, MCM | Chhatrapati Shahu Institute of Business Education &amp; Research, Kolhapur | 84.00 | 0.00 | 1989
Post Graduation | Shivaji University, MCom | Shivaji University, Kolhapur | 71.00 | 0.00 | 1991
PhD | Shivaji University | Shivaji University, Kolhapur | 0.00 | 0.00 | 1994
Other | ICAI | Institute of Chartered Accountants of India, New Delhi | 54.00 | 0.00 | 1996</t>
  </si>
  <si>
    <t>IMS Unison University | Vice Chancellor | Mar 2024 | Present | 2Y 5M
Vijaybhoomi University, Karjat | Pro-Vice Chancellor | Jan 2023 | Mar 2024 | 1Y 1M
S P Mandali’s Prin L N Welingkar Institute of Management Development &amp; Research, (WeSchool), Bangalore | Senior Dean &amp; Director | Nov 2007 | Dec 2022 | 15Y 1M
Mahindra First Choice Wheels Ltd | Associate Vice President  | Mar 2001 | Nov 2007 | 6Y 8M
Sai Service Station Ltd | Senior Manager Finance | May 2000 | Feb 2001 | 0Y 8M
Anagram Finance Ltd | Regional Manager  | Jun 1994 | Sep 1998 | 4Y 3M</t>
  </si>
  <si>
    <t>30Y 5M</t>
  </si>
  <si>
    <t>“Robert Bosch Engineering, India (RBEI) – An Innovative Frugal Engineering”, | Economic Times(ET) Cases | Oct-2015
"A Study on Digital Learning, L&amp;D interventions and Learnability of Working Executives in Corporates" | American Journal of Business | Dec-2020
“Robert Bosch Engineering India- Prospecting a Smart Future”, | Emerald Publication | Apr-2018
“Social Responsibility in Management Education” | ICCSR Malaysia Conference, Nottingham University, Malaysia | Aug-2013
“P N Rao Fine Suits: Nine Decades of Family Business” | Emerald Publication | Sep-2015
“United Care Philanthropy Exchange: A Social Innovation for Economic Developmt in India”, | William Davidson Institute, University of Michigan, USA | Jun-2014
“Application of Paralysis Analysis Syndrome in Customer Decision Making” along with Prof. Rony Kurien | SIMSARC (Symbiosis Institute of Management Studies) | Dec-2013
“Stakeholder Management in Infrastructure/Constructure Projects: The Role of Stakeholder Mapping and social Network Analysis (SNA)”, | Journal of Welingkar, ‘Aweshkar’ bearing No. ISSN 0974-1119. Volume XV Issue 1 | Mar-2013
Role of Telecom Service Provider in Financial Inclusion through Mobile Banking of India. | ‘Spark’ (Biannual) with ISSN No. 2277- 4866 Vol.1, issue 1 | Jan-2012
“Mahindra First Choice Wheels Limited – The First Choice” | IIM Lucknow, Metamorphosis, bearing ISSN 0972- 6225 Volume10, No 2. | Dec-2011</t>
  </si>
  <si>
    <t>Business Ethics and Corporate Social Responsibility in the Era of Globalization | Macmillan Advanced Research Series | Welingkar Institute of Management, Bengaluru
NHRD HR Best Practices2014 – Was on the editorial Board as Chief editor | Himalaya Publication | Welingkar Institute of Management, Bengaluru
“Global recession: Management Strategies for Economic and Market Recovery” | Journal of Welingkar, Aweshkar bearing ISSN No. 0974-1119 PP 77-86, Vol IX,I | Welingkar Institute of Management, Bengaluru
Business Ethics and Corporate Social Responsibility in the Era of Globalization | Macmillan Advanced Research Series | Welingkar Institute of Management, Bengaluru
New Age Management Strategy and Innovation | Bloomsbury | Welingkar Institute of Management, Bengaluru</t>
  </si>
  <si>
    <t>Senior Dean &amp; Director | Prin. L N Welingkar Institute of Management, Bengaluru | Nov 2007 | Dec 2022 | 15Y 1M
Vice Chancellor | IMS Unison University, Dehradun | Mar 2024 | Present | 2Y 5M</t>
  </si>
  <si>
    <t>Impact of digital eco-system on the marketing funnel | 400000 | AICTE, New Delhi | Feb 2020 | Feb 2022 | 2Y 0M
Research on Intraprenurship and Accelerators | 150000 | Unfold Consulting, Bengaluru | Jun 2018 | Jun 2019 | 1Y 0M</t>
  </si>
  <si>
    <t>Accreditation Council for Business Schools and Programs(ACBSP), USA | I attended the ACBSP Conference in Kansas City, USA and build good network of academicians and gained knowledge about their accreditations
Rotary International District 3190 | I represented the RID 3190 as the President of the Rotary Club of Bangalore South Parade and organised various community projects and The Rotary Foundation contributions
Yellow Edge Inc, Canberra | We collaborated with Yellow Edge Inc, Canberra. They are a leadership consulting company, who let delegation of key govt officials to our Institute as part of our Consulting work
Malardalen University, Sweden | I represented Welingkar Institute of Management and led 25 students to Malardalen University in Sweden for student exchange program. The nature of experience was fabulous with visits to corporates like Erricsson, Volvo, Munktel Science Park  etc
Harvard University, Boston | I was selected and sponsored for the Management Leadership in Education program organised by Harvard University, Boston, USA. I learnt about the US higher education system, the popular case teaching methodology therein, peer learning with participants</t>
  </si>
  <si>
    <t>National President, Association of Indian Management Schools(AIMS) | www.aims.org.in</t>
  </si>
  <si>
    <t>Association of Indian Management Schools (AIMS) | National President | Aug 2017 | Aug 2018
Association of Management Development in South Asia | Executive Board Member | Aug 2017 | Aug 2018
Surana Group of Insitutions | Governing Board Member | Jul 2019 | Aug 2026
BMS College of Commerce and Management | Governing Board Member | Jul 2017 | Jul 2022</t>
  </si>
  <si>
    <t>NBA and SAQS accreditation  | Welingkar Institute of Management, Bengaluru | Jun 2012 | Dec 2022 | Being the Dean of the Welingkar Campus in Bengaluru, we went through the National Bureau of Accreditation(NBA) process and the international accreditation of South Asia Quality Systems(SAQS) for three cycles and successfully were awarded 3 years and 5 yrs</t>
  </si>
  <si>
    <t>Guide (4) | Co-Guide (1)</t>
  </si>
  <si>
    <t>Kanyathon - Marathon, Run for girl child | Vijaybhoomi University, Karjat | Conducted the Kanyathon - Marathon (2023 and 2024) successfully in Karjat. This included participation of youth from various Schools across Karjat of the class of Std VII to Std IX and Std XI, who participated in the 3Km walk, 5Km and 10km run. Garnered s | Jan 2023 | Mar 2024 | 1Y 1M
Chaired - Rotary Youth Exchange program | Rotary District 3190 | I was the Chair person of Rotary Youth Exchange Program of RI District 3190 in Bengaluru, Karnataka. The objective was to host and monitor the International exchange program at the Rotary District level. Two exchange students from Denmark RID 1450 were ho | Jun 2017 | Jun 2019 | 2Y 0M</t>
  </si>
  <si>
    <t>AIMS National Convention 2018 | Infosys Head Quarters in Electronic City, Bengaluru | National President | Aug-2018
Hiroshima &amp; Nagasaki Peace Day | St Joseph Indian Institutions, Bengaluru | Co-Chairman | Aug-2021
JASHN - 46th Rotary District Conference | Chamara Vajra, Palace Grounds, Bengaluru | Conference Co-Chair | Apr-2022
14th CII Environment Summit 2024 | Hyatt Centric, Dehradun | Speaker | Jul-2024
International Conference on Redefining Value creation: Digital transformation for a sustainable and human centric economy(ICON 2026) | IMS Unison University, Dehradun | Chief Patron | Apr-2026</t>
  </si>
  <si>
    <t>Technical: The future of work report of World Economic Forum 2025 talks about the key skills required which is openness to technology and i have deep conviction about the same., Comfortable with use of technology and new tools of AI too.
Managerial: This is my core strength, Being a chartered accountant, i have the ability to generate and allocate financial resources. Other resources are also to my abilities., Having worked with corporates, this is my strength., This is my core strength too.
Corporate: I have the ability to identify the needs of the community in key sectors, The understanding of challenges before nation wrt NEP implementation amongst other issues in higher education is well known to me., curriculum development is fundamental to any higher education's success, it has to be inclusive and current.
Leadership: i have the ability to motivate diverse group of stakeholders, This is primarily the job of the leader, which i shall take care, The ability to think innovatively is important and strategic thinking is critical for the success of any organisation i lead., Yes, i have a leadership style which is consultative and participative and am open to ideas.
Interpersonal: Yes, have worked on national leadership roles and have also executed international collaborative roles in the past with ease., The ability to interact and communicate effectively is primarily the characteristics of a good leader and to ensure that the plans of action are pursued well at senior levels is my priority, My resume has all the details from being part of CII, NHRDN, FKCCI, AIMS, AMDISA, Rotary, UNGC etc and having led in key roles in this organisation too.
Description: I have received the prestigious 'Ravi J Mathais Award' for being the best person in management education at the hands of Mr. Anish Shah, MD of Mahindra and Mahindra Ltd in 2022. This honour has been conferred on me for being instrumental nationally in creating newness in the field of management education in the areas of curriculum design, new innovative management programs for corporates, creating a innovation ecosystem for startups, student success, faculty developement and creating centres of excellence.
My international collaboration with Yellow Edge Inc, Canberra has led to consultancy project for 5 years. They being leadership consultants, collaborated with WeSchool during my Deanship, to network with the government officials of Canberra and the Indian counterpart, thereby deliberating with think-tanks of both institutions apart from interventions at grassroot levels.</t>
  </si>
  <si>
    <t>Dr Anand K Joshi | Ombudsman, Adani University, Ahmedabad | dranandkjoshi@gmail.com | 9980124014</t>
  </si>
  <si>
    <t>21-Aug-26 09:17 PM</t>
  </si>
  <si>
    <t>Radha Krishna</t>
  </si>
  <si>
    <t>rkrvce@gmail.com</t>
  </si>
  <si>
    <t>04-Mar-1964</t>
  </si>
  <si>
    <t>Hindi, English,Kannada,Telugu</t>
  </si>
  <si>
    <t xml:space="preserve">S V Chalamaiah Setty </t>
  </si>
  <si>
    <t>165/1, 34th Main road,  ITI Layout, I Phase JP Nagar, Bengaluru, 560 078</t>
  </si>
  <si>
    <t>Dean</t>
  </si>
  <si>
    <t>RV College of Engineering</t>
  </si>
  <si>
    <t>17-Jan-2025</t>
  </si>
  <si>
    <t>PhD | Visvesvaraya Technological University | RV College of Engineering | 0.00 | 0.00 | 2010
Post Graduation | Visvesvaraya Technological University | MS Ramaiah Institute of Technology | 84.00 | 0.00 | 2004
Graduation | Bangalore University | Dayananda Sagar College of Engineering | 64.00 | 0.00 | 1990
Higher Secondary | Karnataka Pre University Board | National College Basavanagudi Bengaluru | 65.00 | 0.00 | 1985
Secondary | Karnata Secondary Examination board  | Sri Maruthi High School Chakavelu  | 78.00 | 0.00 | 1983
Diploma | NIIT | NIIT Jayanagar | 60.00 | 0.00 | 2000
Other | Mysuru Hindi Prachar Parishath | Mysuru Hindi Prachar Parishath | 77.00 | 0.00 | 1983</t>
  </si>
  <si>
    <t>The oxford polytechnic  | Lecturer | Aug 1990 | Aug 2000 | 10Y 0M
The Oxford polytechnic Bengaluru | HoD - Civil Engineering | Aug 2000 | Aug 2004 | 4Y 0M
RV College of Engineering Bengaluru | Lecturer | Aug 2004 | Apr 2010 | 5Y 7M
RV College of Engineering Bengaluru | Assistant Professor (Professor in 5th Pay) | Apr 2010 | Mar 2012 | 1Y 10M
RV College of Engineering Bengaluru | Associate Professor and Associate Dean | Mar 2012 | May 2015 | 3Y 2M
RV College of Engineering Bengaluru | Associate Professor  | May 2015 | Nov 2017 | 2Y 5M
RV College of Engineering Bengaluru | Professor | Nov 2017 | Jul 2018 | 0Y 7M
RV College of Engineering Bengaluru | Professor and HoD | Jul 2018 | Jan 2025 | 6Y 6M
RV College of Engineering Bengaluru | Dean PG Studies | Jan 2025 | Present | 1Y 7M</t>
  </si>
  <si>
    <t>36Y 0M</t>
  </si>
  <si>
    <t>Carbon Emission and Cost Analysis of Using Hybrid Fibre White Topping Overlays—A Road Rehabilitation Feasibility Study | Future Transportation | Mar-2022
Strength Assessment in Portland Cement and Geopolymer Composites with Abrams’ Law as Basis | Journal of Advanced Concrete Technology | May-2020
Characteristics of Cement Mortar with M-sand as Replacement of Fine Aggregates | Materials Today: Proceedings | Dec-2018
Evaluation of Microfine Stone Dust as Filler Material in Binary and Ternary Blends | Iranian Journal of Science and Technology, Transactions of Civil Engineering | Jun-2018
Effect of Microfines on the Mechanical Properties of Cement Mortar and Concrete | Jordan Journal of Civil Engineering | Jan-2017
Structural Behavior of Geopolymer Masonry | Indian Journal of Science and Technology, | Jul-2016
Strength Characteristics of Open Air Cured Geopolymer Concrete | Transactions of the Indian Ceramic Society | Jul-2014
Study on Compressive Strength of Geopolymer Mortar | Advanced Materials Research | May-2014
Phenomenological Model to Re-proportion the Ambient Cured Geopolymer Compressed Blocks | International Journal of Concrete Structures and Materials | Sep-2013
Compressive Strength Assessment of Geopolymer Composites by a Phenomenological Model | Journal of Reinforced Plastics and Composites | Mar-2009</t>
  </si>
  <si>
    <t>Performance of Sustainable Concrete with Industrial By-products | Springer Nature Singapore | RV College of Engineering
Properties of Sustainable Concrete with Processed Slag Sand | Springer Nature Singapore | RV College of Engineering
Eco-efficient Masonry Bricks and Blocks - Design, Properties and Durability | Elsevier Woodhead Publishers, UK | RV College of Engineering
Development of Eco-efficient Geopolymer Masonry for Sustainability | Springer Nature | RV College of Engineering</t>
  </si>
  <si>
    <t>Dean PG Studies | RV College of Engineering, Bengaluru | Jan 2025 | Aug 2026 | 1Y 7M
Professor and HoD - Department of Civil Engineering | RV College of Engineering, Bengaluru | Jul 2018 | Jan 2025 | 6Y 6M
Profesor  | RV College of Engineering, Bengaluru | Nov 2017 | Jul 2018 | 0Y 7M
Associate Dean | RV College of Engineering, Bengaluru | Mar 2012 | May 2015 | 3Y 2M
HoD - Civil Engineering | The Oxford Polytechnic, Bengaluru | Aug 2020 | Aug 2004 | -16Y -11M</t>
  </si>
  <si>
    <t>Development of Geo polymer composites for enhanced mechanical properties and subside air pollution by the addition of Nano Particles with emphasis on achieving content uniformity | Rs. 70.1 Lakhs | Nano Mission - Department of Science and Technology | Jan 2019 | Jul 2022 | 3Y 6M</t>
  </si>
  <si>
    <t>The 34th Conference on OUR WORLD IN CONCRETE &amp; STRUCTURES is to be held in SINGAPORE in AUGUST 2009 | Presented a paper in the conferecne in 2009 (offline)
International Conference on Solid Waste Technology and Management, Philadelphia, PA USA | Session Chair
IACEE, International Conference | Session Chair
Journal,iScience, Elsevier Editorial | Peer Reviewer
Journal, Sugar Tech, Springer Nature | Peer Reviewer
Journal of cleaner production, Elsevier Editorial | Peer Reviewer
Journal, International journal of concrete structures and materials, Springer Nature | Peer Reviewer
Journal, Developments in the built environment, Elsevier Editorial | Peer Reviewer
Journal, Construction &amp; building materials, Elsevier Editorial | Peer Reviewer
Journal, Case Studies in Construction Materials,Elseier Editorial | Peer Reviewer</t>
  </si>
  <si>
    <t>HoD - Civil Engineering, Ovedrall incharge of Civl Engineering departmnet  | HoD Oxford
Associate Dean - Incharge of all PG Programs  | Associate Dean
HoD - Civil Engineering, RV College of Engineering - Full incharge of the entire departemnt  | HoD RVCE
Member infrastructure Committee - Overall incharge of construction and other infrsasrtutie at RCVE | Infrastructre Committee
Nodal officer - TEQUIP - Complete in chrage of al environmental issues at RVCE  | TEQUIP Nodal officer
Editor -in - Chief - i Manager's Journal of Structural  Engineering | Editor in chief
Secretary Indian Concrete Institute bengalur centre - Organisng technical events  ( Constrcution) with industry  | Secretary ICI</t>
  </si>
  <si>
    <t>National Board of Accrediation New Delhi  | Program Evlator and Chairman of expert committee - 35 visits to Engineering institutions completed across the country | Nov 2019 | Aug 2026
Various institutions across the country - 22 no  | Expert- Mock visit of NBA - Appointed by the college to review the preparedness for NBA expert commite visit  | Jun 2018 | Aug 2026
Visvesvaraya Technological Univerity Belagavi Karnataka | Local Inspection committee for affiliation | Feb 2025 | Feb 2025
Visvesvaraya Technological Univerity Belagavi Karnataka | Local Inspection committee for affiliation | Jan 2025 | Feb 2025
Visvesvaraya Technological Univerity Belagavi Karnataka | Expert committe member to grant autonomy  | Jan 2026 | Jan 2026</t>
  </si>
  <si>
    <t>IQAC (Internal Quality Assurance Cell) | RV College of Engineering | Jul 2018 | Aug 2026 | College level documenation for NAAC, NIRF and NBA</t>
  </si>
  <si>
    <t>Guide (11)</t>
  </si>
  <si>
    <t>Concrete Fair | RV College of Engineering | Annual Organised technical fest from 2012-2024 at RV College of Engineering. More than 15 industries sponsored the event. On an average 500 students of B Tech/BE participated each year. The two-day event has 10 technical events. The best performing studen | Nov 2012 | Dec 2024 | 12Y 0M
NSS Cordinaor | RV College of Engineering | •	Utsarga Marathon – Annual fundraising run supporting humanitarian causes. •	Blood Donation Camps – Strengthened regional blood reserves. •	Health Camps – Preventive screenings and awareness sessions. •	Plantation Drives – Sapling plantations linked to e | Jul 2017 | Nov 2022 | 5Y 4M</t>
  </si>
  <si>
    <t>Innovative world of concrete 2018 | Bengaluru | Organisng Secretary | Sep-2018
Concrete Panorama and Deminar 2016 | Berngalluru | Technial Committe | Feb-2016
Concrete Panorama and Deminar 2023 | Bengaluru | Head Souviner Committee | Jul-2023
Concrete Panorama and Deminar 2021 | Bengaluru | Technical committee member | Mar-2021
Concrete Panorama and Deminar 2026 | Bengaluru | Head Souviner Committee | Feb-2021
Concrete Fair 2012,13,14,15,16,17,18,19,21,22,23,24 | RV COllege of Engineering Bengaluru | Organsing Secretary | Nov-2024</t>
  </si>
  <si>
    <t>Technical: Openness towards technology and deep conviction regarding its transformative potential in a knowledge‑based academic environment. Forward‑looking vision that embraces innovation as a catalyst for advancing research, teaching, and institutional growth., Confident and very comfortable
Managerial: I have the ability to anticipate challenges and proactively design strategic plans that safeguard institutional progress. The foresight in identifying potential issues ensures that academic programs remain resilient, adaptive, and future‑ready. ,  I strive to generate resources and allocate them with precision to maximize institutional impact. Plan for resource mobilization and judicious distribution. Based on the institutional priorities, and fostering innovation, resources will be optimized., I want to be calm, composed and ensures that critical academic and administrative responsibilities are managed with precision and efficiency. It can be achieved by combining strategic foresight with disciplined execution., I am committed to understand the financial status of the institution and strive for revenue generation through strategic planning, and fiscal control. By identifying diverse avenues for resource mobilization, approach can be planned logically.
Corporate: With a deep understanding of how infrastructure, sustainability, engaging with stakeholders and analyzing community priorities, it can be ensured to effectively address with real‑world challenges. I have the ability to bridge academics and industry., By recognizing the rapid urbanization, climate change, resource scarcity, and the demand for sustainable infrastructure, a strategic plan must be made to the built environment. It is possible by fostering research in smart cities, resilient infrastructure, I served as Chairman, Board of Studies at RV College of Engineering for 7 years and as member in 15+ institutions nationwide. I advocate broad participation, social inclusion, and interdisciplinary pedagogy, ensuring equitable opportunities while complyin
Leadership: I have engaged with diverse stakeholders—students, parents, faculty, industry, management, alumni, policy makers, and higher education authorities—as Dean, Head, and Associate Dean. Mentoring 1000+ students and addressing varied needs, I build consensus b, I have a strong desire to convert every initiative meaningfully to academic excellence, innovation, and societal impact. It can be done by consistent efforts by integrating the values of inclusivity, sustainability, and knowledge creation. With this we ca, By integrating innovation in curriculum, research, and resource management, I ensure postgraduate education responds to emerging technologies and societal needs. My vision emphasizes sustainability, inclusivity, and global competitiveness, balancing insti, By demonstrating integrity, resilience, and excellence, I inspire confidence among colleagues and students, fostering a values‑driven culture. My openness to new ideas ensures innovation and creativity thrive. By encouraging diverse perspectives and embra
Interpersonal: I have engaged with stakeholders—students, parents, faculty, industry, management, alumni, policy makers, and higher education authorities—as Dean, Head, and Associate Dean. Mentoring 1000+ students and addressing diverse needs, I build consensus by align, With a strong knowledge base, I back interactions with data, evidence, and clear institutional outcomes. Combining strategic communication, consensus building, vision‑driven influence, and relationship management, I strive for excellence—aligning prioriti, 
I maintain strong bonds with professional bodies including Indian Concrete Institute, Association of Consulting Civil Engineers (I), INSTRUCT, Institution of Engineers, ISTE, and Swadeshi Vignana Andolana. As executive committee member and secretary of I
Description: 
I have served as Chairman/Program evaluator for more than 30 Engineering institutions across the country for UG/PG/ Diploma programs. The appointment is made by National Board of Accreditation (NBA), New Delhi. I have experience of visiting for Tier I and II both for compliance and full visit. 
&amp;middot;&amp;nbsp;&amp;nbsp;&amp;nbsp;&amp;nbsp;&amp;nbsp;&amp;nbsp;&amp;nbsp;&amp;nbsp; Awarded as the &amp;ldquo;Best Scientist&amp;rdquo; by VTU, Belagavi during Sept 2008 
&amp;middot;&amp;nbsp;&amp;nbsp;&amp;nbsp;&amp;nbsp;&amp;nbsp;&amp;nbsp;&amp;nbsp;&amp;nbsp; Awarded with &amp;ldquo;Outstanding Concrete teacher &amp;ndash; 2022&amp;rdquo; by Indian concrete Institute. Bengaluru centre
&amp;middot;&amp;nbsp;&amp;nbsp;&amp;nbsp;&amp;nbsp;&amp;nbsp;&amp;nbsp;&amp;nbsp;&amp;nbsp; Best Academician cum researcher award &amp;ndash; 2016 by Association of Consulting Civil Engineers, Indian Concrete Institute and Jain University.
&amp;middot;&amp;nbsp;&amp;nbsp;&amp;nbsp;&amp;nbsp;&amp;nbsp;&amp;nbsp;&amp;nbsp;&amp;nbsp; Peer reviewer for 10 international journals of Spinger/Elsevier/ Pergamon etc. 
&amp;middot;&amp;nbsp;&amp;nbsp;&amp;nbsp;&amp;nbsp;&amp;nbsp;&amp;nbsp;&amp;nbsp;&amp;nbsp; Serving as &amp;ldquo;Editor-in-Chief&amp;rdquo; for i Manager&amp;rsquo;s journal of Structural Engineering. 
&amp;middot;&amp;nbsp;&amp;nbsp;&amp;nbsp;&amp;nbsp;&amp;nbsp;&amp;nbsp;&amp;nbsp;&amp;nbsp; Fellow member of Association of Consulting Civil Engineers.
&amp;nbsp;
&amp;nbsp;</t>
  </si>
  <si>
    <t>Dr. V Ramachandra | Technical Advisor Ultratech cement  Mumbai, President ICI. | ramachandra.v@adityabirla.com | 9743247985</t>
  </si>
  <si>
    <t>Dr.  L R Manjunatha  | Vice President and Head Business development, JSW Cement Ltd | manjunatha.ramachandra@jsw.in | 9480682100</t>
  </si>
  <si>
    <t>Dr. M R Kalgal | Former Vice Presideanr and Advisor to Ultratch Cements | mkalgal@gmail.com | 9844010074</t>
  </si>
  <si>
    <t>22-Aug-26 09:12 AM</t>
  </si>
  <si>
    <t>P Srinivasa   Rao</t>
  </si>
  <si>
    <t>srinivasa.pt@gmail.com</t>
  </si>
  <si>
    <t>30-Aug-1962</t>
  </si>
  <si>
    <t>Telugu,English,Hindi</t>
  </si>
  <si>
    <t>VISWANADHAM</t>
  </si>
  <si>
    <t xml:space="preserve">Plot No. 241, Vasanthnagar Colony, Kukatpally, Hyderabad - 85 </t>
  </si>
  <si>
    <t>Retired Professor In Civil Engineering</t>
  </si>
  <si>
    <t>JNTU- Hyderabad</t>
  </si>
  <si>
    <t>Senior Level</t>
  </si>
  <si>
    <t>16-Feb-2006</t>
  </si>
  <si>
    <t>PhD | Jntu Hyderabad | Jntu College Of Engineering  | 0.00 | 0.00 | 2000
Secondary | Board of Secoundry Education | Govt Jr. College, Narsipatnam, Vizag | 49.00 | 0.00 | 1977
Graduation | Nagarjuna University | Siddhardha Engineering College, Vijayawada | 73.00 | 0.00 | 1985
Post Graduation | Mysore University | SJC College of Engineering, Mysore. | 73.00 | 0.00 | 1988
Higher Secondary | Board Of Intermediate Education | Kakani Venkataratanam College, Nandigama | 74.00 | 0.00 | 1979</t>
  </si>
  <si>
    <t>JNTU HYDERABAD | Principal, Vice Principal HOD and Professor | Sep 1990 | Aug 2022 | 31Y 11M</t>
  </si>
  <si>
    <t>31Y 11M</t>
  </si>
  <si>
    <t>Strength properties of glass fiber concrete K Chandramouli, RP Srinivasa, N Pannirselvam, ST Seshadri, P Sravana ARPN journal of Engineering and Applied sciences 5 (4), 1-6	162 2010 Experimental investigation on optimum usage of Micro silica and GGBS for  | Strength properties of glass fiber concrete K Chandramouli, RP Srinivasa, N Pannirselvam, ST Seshadri, P Sravana ARPN journal of Engineering and Applied sciences 5 (4), 1-6	162 2010 Experimental investigation on optimum usage of Micro silica and GGBS for  | Jan-2010</t>
  </si>
  <si>
    <t>Tertiary Blended Self Compacting Concrete By Using Various Supplemntary Cementious Materials Towards Smart , Sustainble and Infrastructural Development Of Cities In INDIA | Research India Publications | All Engineering Colleges In Telangana</t>
  </si>
  <si>
    <t>PrincipaLl | JNTU HYDERABAD | Jul 2015 | Dec 2015 | 0Y 5M
Vice Principal  | JNTU HYDERABAD | May 2015 | Mar 2018 | 2Y 10M
HEAD OF THE DEPARTMENT | JNTU ANANTHAPUR | Jul 2006 | Jan 2009 | 2Y 6M
DIRECTOR BICS  | JNTU HYDERABAD | Sep 2012 | Aug 2013 | 0Y 11M
HEAD OF THE DEPARTMENT | JNTU HYDERABAD | Sep 2010 | Aug 2012 | 1Y 11M</t>
  </si>
  <si>
    <t>Prefabrication techniques for low cost housing inseismic zones | 3 Lakhs | AICTE | Mar 1995 | Mar 1998 | 3Y 0M
Modernization of Advanced Concrete technology Lab | 5 lakhs | AICTE | Mar 1992 | Mar 1995 | 3Y 0M
Durability Studies on â€oeGlass Fiber Self Compacted Concrete | 10 lakhs | AICTE | Mar 2006 | Mar 2009 | 3Y 0M</t>
  </si>
  <si>
    <t>Papers Published In International Conferences | as a Author of the paper
Papers Published In International Conferences | as a Author of the paper</t>
  </si>
  <si>
    <t>Worked as a Governing body Member | Indian Concrete Institute</t>
  </si>
  <si>
    <t>Life Member of ICI, Life Member ACCI | Indian Concrete Institute, Association Of Civil Engineers | Jan 2002 | Aug 2026
Jntu College Of Engineering, Hyderabad | Board Of Studies Chairmen | Aug 2010 | Aug 2012
AP Housing Board, Hyderabad | Expert Member | Aug 2011 | Aug 2012
APEWIDC, Hyderabad | Expect Member | Aug 2012 | Aug 2013
JNTU Hyderabad | Expect Member | Aug 2010 | Aug 2011</t>
  </si>
  <si>
    <t>Worked as a NAAC Member | NAAC | Jan 2018 | Jan 2024 | Worked as a NAAC Member</t>
  </si>
  <si>
    <t>Guide (15) | Co-Guide (3)</t>
  </si>
  <si>
    <t>Worked as NSS Program Officer | JNTU Hyderabad | Conducted Various Blood Donation Camps etc. | Jan 1993 | Jan 1995 | 2Y 0M</t>
  </si>
  <si>
    <t>Strength improvement studies on the ternary blended bacterial self compacting concrete”, paper presentation at UKIERI concrete congress, international conference, mar 2019 | JALANDHAR | AUTHOR | Jun-2015
41.	Presented the Paper titled “Strength and Durability Studies of Quaternary Blended Concretes Using Mineral Admixtures” 9th International Concrete Conference at Dundee Environment, Efficiency and Economic Challenges for Concrete  | SCOTLAND | AUTHOR | Jul-2016
37.	The paper titled “Compressive Strength and Young’s Modulus of Ternary                                        Blended Concrete Using Micro Silica and Fly ash” is accepted for Publication in the 39th Conference on OUR WORLD IN CONCRETE &amp; STRUCTURE | SINGPOR | AUTHOR | Aug-2015</t>
  </si>
  <si>
    <t>Technical: Good, Moderate
Managerial: Fair, Moderate, Good, High
Corporate: Good, Good, Good
Leadership: High, High, Good, Fair
Interpersonal: Good, High, Fair
Description: 1 STATE AWARD TO MERITORIOUSTEACHERS, RECIPIENT OF STATE AWARD AS BEST TEACHER AWARD, GOVERNMENT OF TELANGANA HIGHER EDUCATION DEPARTMENT 2015
2 AWARD FOR OUTSTANDING CONCRETE ENGINEER OF TELANGANA ICI ULTRA TECH INDIAN CONCRETE INSTITUTE -TELANGANA 2015
3 LIFE ACHIVEMENT AWARD BY ACCI HYDERABAD 2025</t>
  </si>
  <si>
    <t>Prof.A.Raja Gopal | Professor in Civil Engineering, Room: B-521, Academic Block BIITHyderabad,Telangana | rajagopal@ce.iith.ac.in | 8985156490</t>
  </si>
  <si>
    <t>Dr.B. NageswaraRao | Structural Engineering Laboratory, IIT Madras Chennai,600036,India | bnrao@civil.iitm.ac.in | 9444743191</t>
  </si>
  <si>
    <t>V Bhikshma  | Sr. Professor Ou College of Engineering, Hyderabad  | v.bhikshma@yahoo.co.in | 9949638885</t>
  </si>
  <si>
    <t>22-Aug-26 10:47 AM</t>
  </si>
  <si>
    <t>Sanjay Kumar Sharma</t>
  </si>
  <si>
    <t>sanjaysharma@nitttrchd.ac.in</t>
  </si>
  <si>
    <t>05-Sep-1961</t>
  </si>
  <si>
    <t>English,Hindi</t>
  </si>
  <si>
    <t>Jagdish  Chander Sharma</t>
  </si>
  <si>
    <t>H.No. 4, NITTTR Campus, NITTTR, Sec 26, Chandigarh -160019</t>
  </si>
  <si>
    <t>Professor</t>
  </si>
  <si>
    <t>NITTTR, Chandigarh</t>
  </si>
  <si>
    <t>01-Jul-2008</t>
  </si>
  <si>
    <t>PhD | Panjab University | Panjab Engineering College, Chandigarh | 0.00 | 0.00 | 2007
Post Graduation | Panjab University | Punjab Engineering College, Chandigarh | 67.50 | 0.00 | 1986
Graduation | Kanpur University | HBTI Kanpur | 69.50 | 0.00 | 1982
Higher Secondary | HP University | Degree college, Nahan, Himachal Pradesh | 69.50 | 0.00 | 1978
Secondary | HP Board | Government School, Nahan, Himachal Pradesh | 82.60 | 0.00 | 1976
Other | IGNOU, New Delhi | IGNOU | 68.00 | 0.00 | 1989</t>
  </si>
  <si>
    <t>National Institute for Technical Teachers' Training and Research, Chandigarh | Professor | Jul 2007 | Present | 19Y 1M</t>
  </si>
  <si>
    <t>19Y 1M</t>
  </si>
  <si>
    <t>Improving compressive strength of low calcium fly ash geopolymer concrete with Alccofine. | Advances in concrete construction 5 (1), 017 | Jan-2017
Characterization of Innovative and Sustainable Cement-Less Mortar | Recent Developments in Sustainable Built Environment | Jan-2026
Development of Sustainable Construction Materials by Using Electroplating Waste Sludge | Recent Developments in Sustainable Built Environment | Jan-2026
Investigating the Rheology and Strength of Self-compacting Geopolymer Concrete Using Blast Furnace Slag and Flyash | Civil and Environmental Engineering Reports Civil and Environmental Engineering Reports | Nov-2025
A Perspective on Smart Environment in Indian Smart Cities | Sustainable Energy and Fuels: Materials, Processing methods, and Development Chapter: 3 | Sep-2024
Development of low-carbon recycled aggregate concrete using carbonation treatment and alccofine | Energy Ecology and Environment 9(3):230-240 | Nov-2023
Effect of various bio-deposition treatment techniques on recycled aggregate and recycled aggregate concrete | Journal of Building Engineering 66:105868 | May-2023
Utilization of Polymer Composite for Development of Sustainable Construction Material | Advances in Materials Science and Engineering 2022(6):1-15 | Jun-2022
Net Zero Energy Building (NZEB) Design | Journal of The Institution of Engineers (India) Series A | Jan-2021
Strength and Permeation properties of Alccofine activated low calcium fly ash geopolymer concrete | Computers and Concrete 20(6):683-688 | Dec-2017</t>
  </si>
  <si>
    <t>Building Repair and Maintenance Management, co-author  | CBS, Publications, New Delhi (2006)  | Civil Engineering degree  institutions
•	Hydraulic Data Book for Engineers, co-author,   | New age International (P) Limited New Delhi (1998) | Design and research organisations
•	Lab manual in Environmental Engineering | Khanna Publishers, Jalandhar | Civil engineering degree institutions.</t>
  </si>
  <si>
    <t>Professor and Head Civil Engineering Department | NITTTR, Chandigarh | Jul 2009 | Aug 2026 | 17Y 1M</t>
  </si>
  <si>
    <t>Retrofitting of schools and hospital Buildings of Himachal Pradesh | 2.5 Cr | HPSDMA, Himachal Pradesh | Jan 2022 | Sep 2026 | 4Y 8M
Utilisation of fibre reinforcement for beam column joint. | 40 lakhs | AICTE NEW DELHI | Jan 2014 | Dec 2019 | 5Y 11M
Utilization of waste sludge for making bricks | 1.2 lakhs | Environment Department Chandigarh | Jan 2021 | Dec 2022 | 1Y 11M</t>
  </si>
  <si>
    <t>Dean (Consultancy and Extension Services)</t>
  </si>
  <si>
    <t>State Environmental Appraisal Committee, Chandigarh | Expert Member | Jan 2015 | Dec 2021
National Board of Accreditation, New Delhi | Expert Member for Civil Engineering | Jan 2012 | Aug 2026</t>
  </si>
  <si>
    <t>Civil engineering | National Board of Accreditation | Jan 2012 | Aug 2026 | Expert member for civil engineering courses in NBA team
Engineering programs | UGC | Jan 2010 | Aug 2026 | Expert for under AICTE team
Environment  | SAEC Chandigarh | Jan 2015 | Aug 2026 | Expert Member
Environment  | Environment Department, Chandigarh | Jan 2019 | Aug 2026 | Member of Climate Change Working Group for Mission on Strategic knowledge for Climate Change</t>
  </si>
  <si>
    <t>Guide (23) | Co-Guide (2)</t>
  </si>
  <si>
    <t>Training of youth under Unnat Bharat Abhiyan | AICTE | Conducted Skill development prpgram for rural youth | Jan 2018 | Dec 2021 | 3Y 11M</t>
  </si>
  <si>
    <t>International Conference on Sustainable Civil Engineering Practices on 2nd &amp; 3rd March 2017  | Chandigarh | Coordinator | Mar-2017
International Conference on Educational Futures(Golden Jubilee) 18th &amp; 19th Nov 2016 (Golden Jubilee) | Chandigarh | Coordinator | Nov-2016
International Conference on Clean Technologies and Sustainable Development 23-24 Feb 2018 | Chandigarh | Coordinator | Feb-2018
3rd International Conference on Innovative Technologies for Clean and Sustainable Development. 19-21 Feb, 2020 | Chandigarh | Coordinator | Feb-2020</t>
  </si>
  <si>
    <t xml:space="preserve">Technical: Yes, having exposure in AI applications and digital construction., Good
Managerial: Yes, I Proactively anticipates challenges and formulates timely, strategic plans to address them effectively., I have strong capability in mobilizing resources and ensuring their efficient and strategic allocation., I can work effectively under pressure and consistently manage responsibilities within tight deadlines., I possess a strong understanding of financial management, including revenue generation, planning, and effective fiscal control, as I am actively involved in consultancy works.
Corporate: Yes, I am working in the area of clean and green technologies., I possess a clear understanding of national challenges and how higher education in the built environment can effectively respond to them., Yes, I have good experience in curriculum development for various states in northern region institutions.
Leadership: I can effectively motivate and engage a diverse group of stakeholders toward achieving common goals., I would like to work for achieving the missions and goals of the institute. , I possess the required ability., I will like to work as a team and guide my faculty and staff to achieve greater heights.
Interpersonal: Yes, I have good experience., Yes, I have the ability., I have been Chairman of Indian Concrete Institute, Chandigarh, Member of the Institute of Engineers, Chandigarh chapter, Vice Chairman of the Institute of Water and Environment.
Description: 
I have been granted 3 patents by the Patent Office, Govt. of India,&amp;nbsp;
Awarded best paper by the Institute of Engineers for Zero Energy Building design.
Best M.Tech and Ph.D. Thesis Award by the Indian Concrete Institute, Chandigarh.
Outstanding Engineer Award by the Institute of Architects, Punjab.
</t>
  </si>
  <si>
    <t>Dr. M.P. Punia | Ex Vice Chairman ,AICTE, New Delhi | puniamp1960@gmail.com | 9815575260</t>
  </si>
  <si>
    <t>22-Aug-26 11:54 AM</t>
  </si>
  <si>
    <t>Nakka  Thrivikrama Rao</t>
  </si>
  <si>
    <t>ntr@rediffmail.com</t>
  </si>
  <si>
    <t>30-Mar-1959</t>
  </si>
  <si>
    <t>Telugu, English, Hindi, Kannada, Tamil</t>
  </si>
  <si>
    <t>Nakka Venkata Krishnaiah</t>
  </si>
  <si>
    <t>Flat # 515, DSR Park Ridge Apartments, HUDA Layout, Nakshatra Road, Nallagandla, Serlingamapalli Mandal, Ranga Reddy District, Hyderabad - 500019, Telangana</t>
  </si>
  <si>
    <t xml:space="preserve">Project Coordinator &amp; Road Safety Expert </t>
  </si>
  <si>
    <t>Sheladia Associates Inc</t>
  </si>
  <si>
    <t>Senior</t>
  </si>
  <si>
    <t>19-Feb-2026</t>
  </si>
  <si>
    <t>PhD | Kakatiya University, Warangal | Regional Engineering College, Warangal | 0.00 | 0.00 | 1999
Post Graduation | Bharatidasan University, Tiruchirapalli | Regional Engineering College, Tiruchirapalli | 70.00 | 0.00 | 1986
Graduation | Bangalore University | Siddaganga Institute of Technology, Tumkur | 67.00 | 0.00 | 1982</t>
  </si>
  <si>
    <t>MIT World Peace University, Pune | Vice Chancellor | Dec 2019 | Dec 2021 | 2Y 0M
VIT University | Professor / Senior Professor / Director | Dec 2006 | Dec 2010 | 4Y 0M
Ministry of Works, Transport &amp; Communications, Government of Botswana  | Principal Roads Engineer-I | Nov 2001 | Dec 2006 | 5Y 1M
Regional Engineering College / National Institute of Technology, Kurukshetra | Lecturer / Senior Lecturer | Aug 1986 | Oct 2001 | 15Y 2M
Intercontinental Consultants &amp; Technocrats, New Delhi | Vice President | Feb 2011 | Apr 2017 | 6Y 2M
CBIT | Director, IQAC / Advisor, Consultancy Services | Nov 2023 | Apr 2025 | 1Y 5M
Presidency University, Bangalore | Pro Vice Chancellor | May 2022 | Feb 2023 | 0Y 8M
Mukesh Patel School of Technology &amp; Management, NMIMS University, Mumbai | Dean | May 2017 | Dec 2019 | 2Y 7M
Sheladia Associates Inc. | Project Coordinator &amp; Road Safety Expert | Feb 2026 | Present | 0Y 6M</t>
  </si>
  <si>
    <t>37Y 9M</t>
  </si>
  <si>
    <t>Technology and Tools in Engineering Education: Research and Innovations | CRC Press, Taylor, and Francis LLC | The publisher has exclusively positioned the book for research scholars and teachers. It is available at 1) Australian National University (ANU) Library has the book listed in its Engineering resources/reading guide 2) University of Delhi Library System h</t>
  </si>
  <si>
    <t>Director, IQAC / Advisor, Consultancy Services | Chaitanya Bharathi Institute of Technology, Hyderabad | Nov 2023 | Apr 2025 | 1Y 5M
Vice Chancellor | MIT World Peace University, Pune | Dec 2019 | Dec 2021 | 2Y 0M
Dean | Mukesh Patel School of Technology Management &amp; Engineering, NMIMS University, Mumbai | May 2017 | Dec 2019 | 2Y 7M
Vice President | Intercontinental Consultants &amp; Technocrats, New Delhi | Feb 2011 | Apr 2017 | 6Y 2M
Deputy Director / Director / ABET Accreditation Officer | VIT University, Vellore | Dec 2006 | Dec 2010 | 4Y 0M
Principal Roads Engineer-I | Government of Botswana | Nov 2001 | Dec 2006 | 5Y 1M</t>
  </si>
  <si>
    <t>Evaluation of Causal Factors of Road Accidents (ECAFARA) | INR800,000 | MHRD, Government of India | Jun 1999 | Feb 2005 | 5Y 8M</t>
  </si>
  <si>
    <t>World Bank | carrying out prestigious pilot projects making the lives of people better than they were. One of the projects involved Monitoring &amp; Evaluation of introdyction of Intelligent Transport System for KSRTC and the other one Safer &amp; Greener Highway introducing
Asian Development Bank | As a Consultant, responsible to create Rural Road Training Centres in five left-wing extremism impacted states with an aim to bring remote locations into mainstream and improving rural connectivity; another project involving training of the Bangladesh Pol
1) Government of Botswana  | Head of Training Division responsible for enlightened and creating a knowledgeable society with human resources development of the country;</t>
  </si>
  <si>
    <t>Technical: I regard technology not merely as a tool for improving efficiency, but as an enabler of new ways of learning, creating, collaborating and solving problems. My professional experience in engineering, higher education, institutional governance and accredita, I am highly comfortable with technology in both professional and academic environments and have consistently used it as part of institutional planning, administration, teaching-learning, accreditation, research and professional practice. My engineering ba
Managerial: At MIT WPU
i)	COVID presented an opportunity to implement strategic planning skills
ii)	Planned and delivered online classes, overcoming teething problems
iii)	All statutory meetings and convocations were held online as per stipulated schedules
iv)	Online, 1)	To optimize physical and human resources, restructured the schools by creating four separate Divisions at MIT WPU.
2)	Advised the management to allocate surplus funds for research in various forms. 
3)	In Botswana, since the office space was available, 
1)	Results were achieved during my entire career by maintaining the highest levels of punctuality as well as adhering to timelines. It may not be an exaggeration to state that punctuality and adhering to timelines are some of the defining characteristics, FUNDS GENERATED FOR ACADEMIC INSTITUTIONS
	INR 800,000 towards a research project entitled “Evaluation of Causal Factors of Road Accidents” 
	Received INR 200,000 from AICTE towards conducting the “Induction Training programme” for teachers of engineeri
Corporate: My professional career has been closely connected with engineering, infrastructure, transportation, construction, education and institutional development, giving me an understanding of the gap that often exists between academic knowledge and the needs of , Indian Higher Education has a conscious duty of imparting requisite skills to enrolled students, who, upon completion of their education, need to fulfill the mandate to contribute to the development of the nation. 
Indian higher education must create a p, At VIT University, while preparing for ABET accreditation, made massive changes to the curriculum. Had to convince many senior teachers of the importance of reducing the engineering component and increasing the Liberal Arts and Management components. It w
Leadership: i)	Worked at a diverse group of locations and people, and occupied the highest positions in academic institutions in India and abroad.
ii)	Experience of working in a national-level institution that had students from every state of India; in an African co, I see the role of a Vice-Chancellor not as that of an administrator managing an existing institution, but as a custodian of its mission and an architect of its future. NICMAR has a distinctive identity at the intersection of construction, infrastructure, , i)	Prepared a Strategic Plan for MIT WPU 
ii)	Strategized all functions and operations as the Dean at NMIMS, Mumbai
iii)	Established offices of Associate Deans for Research, Faculty, and Accreditation
iv)	As the CEO of the organization in Botswana, I was , I believe leadership is most effective when it is demonstrated rather than declared. Throughout my career, I have worked in diverse institutional and professional environments where achieving results required bringing together people with different backgr
Interpersonal: i)	Having worked in cross-cultural environments at international-level institutions in India and Africa, and proved to be a friendly and popular professional while establishing a wide network with educators around the world.  
ii)	Was a signatory of sever, i)	Having held the highest positions in organizations, used the highest levels of persuasive skills to achieve desired results.
ii)	At VIT University, while preparing for ABET accreditation, I made massive changes to the curriculum. Had to convince many s, i) Member, ASCE
ii) Life Member, IRC
iii) Life Member, IUT
iv) Life Member, ISTE
v) Fellow, IE
vi)	Chartered Engineer, IE
vii)	Senior Professional Engineer, ECI
viii)	Member, Vice Chancellor’s Council
ASCE - American Society for Civil Engineers
IRC -  In</t>
  </si>
  <si>
    <t>Prof NC Shiva Prakash  | Former Professor, IISc, Bangalore | shiv@alum.iisc.ac.in | 9449086370</t>
  </si>
  <si>
    <t>Prof KK Agarwal | 1) President, South Asian University 2) Former Chairman, NBA | kkaggarwal48@gmail.com | 9810044006</t>
  </si>
  <si>
    <t>Prof PK Sikdar | 1) President, ICT Pvt Ltd, New Delhi; 2) Former Director, CSIR-CRRI; 3) Former Prof &amp; Dean, IIT Bombay | sikdar.pk@gmail.com | 9810914051</t>
  </si>
  <si>
    <t>22-Aug-26 12:22 PM</t>
  </si>
  <si>
    <t>Chandra Sekhar Sekhar Matli</t>
  </si>
  <si>
    <t>mcs@nitw.ac.in</t>
  </si>
  <si>
    <t>28-Nov-1963</t>
  </si>
  <si>
    <t xml:space="preserve">English, Telugu,Hindi  </t>
  </si>
  <si>
    <t>M GANGI REDDY</t>
  </si>
  <si>
    <t>DEPARTMENT OF CIVIL ENGINEERING, NATIONAL INSTITUTE OF TECHNOLOGY, WARANGAL - 506004</t>
  </si>
  <si>
    <t>Professor HAG</t>
  </si>
  <si>
    <t>NIT WARANGAL</t>
  </si>
  <si>
    <t>PB 15</t>
  </si>
  <si>
    <t>19-Oct-2019</t>
  </si>
  <si>
    <t>Graduation | SV UNIVERSITY | SVU COLLEGE OF ENGINEERING, TIRUPATI | 66.00 | 6.60 | 1987
Post Graduation | SV UNIVERSITY | SVU COLLEGE OF ENGINEERING, TIRUPATI | 75.00 | 7.50 | 1989
PhD | KAKTIYA UNIVERSITY  | NIT WARANGAL | 0.00 | 0.00 | 2001</t>
  </si>
  <si>
    <t>NIT WARANGAL  | PROFESSOR HAG | Oct 2019 | Present | 6Y 9M</t>
  </si>
  <si>
    <t>6Y 9M</t>
  </si>
  <si>
    <t>Estimation of surface PM2.5 with MODIS Aerosol optical depth and source identification using trajectory analysis: A case of Hyderabad City | India. International Journal of Environment | May-2023
Evaluating Random Forest, XGBoost, and Ensemble Models for PM10 and PM2.5 Retrieval Using AOD and Meteorological Variables | Physics and Chemistry of the Earth | Aug-2026
Optimization of energy recovery through the catalytic Co-hydrothermal carbonization of sewage sludge and lignocellulose biomass | Biomass Conversion and Biorefinery | Dec-2025
Photocatalytic removal of fluoroquinolone antibiotics using heterogeneous photo-Fenton process: scavenger study and determination of residual antibacterial activity | International Journal of Environmental Analytical Chemistry | Dec-2025
Synthesis and characterisation of pure zeolite A from fly ash for removal of lead and cadmium | International Journal of Environmental Analytical Chemistry | Jul-2025
Heterogeneous Photocatalysis of Fluoroquinolone Antibiotics: Scavenger Study and Determination of Residual Antibacterial Activity. |  Ozone: Science &amp; Engineering | Jun-2025
Synthesis of a high-purity zeolite A from bagasse fly ash: optimization, characterization, and application as a low-cost adsorbent for cadmium |  Chemical Papers  | Mar-2025
Advanced oxidation treatment of emerging pollutants from pharmaceutical industrial wastewaters–A review | Ozone: Science &amp; Engineering | Nov-2024
A comprehensive review delineates advancements in retrieving particulate matter utilising satellite aerosol optical depth: Parameter consideration, data processing, models development and future perspectives | Atmospheric Research | Oct-2024
A review on Co-Hydrothermal carbonization of sludge: Effect of process parameters, reaction pathway, and pollutant transport | Journal of the Energy Institute | Oct-2023
Improving accuracy in simulation of urban wind flows by dynamic downscaling WRF with OpenFOAM | Urban Climate  | Jul-2023</t>
  </si>
  <si>
    <t>Earth observations and AIML for urban growth modeling | Elsevier | CSIR National Environmental Engineering Research Institute, Nagpur, Maharashtra, India; National Institute of Technology, Warangal, Telangana, India
Valorization of Sugarcane Bagasse Fly Ash Into a Low-Cost Adsorbent Material for Removal of Heavy Metals: A Review | Springer | National Institute of Techmology Warangal
Urban Sustainability and Resilience Building: Blue-Green Infrastructure for Air Pollution Abatement and Realizing Multiple Co-benefits | Springer | National Institute of Techmology Warangal
Assessment of Quality of Compost Derived from Municipal Solid Waste | Springer | National Institute of Techmology Warangal</t>
  </si>
  <si>
    <t>DIRECTOR ACADEMIC | Jawahar Knowledge Center (JKC) INSTITUTE FOR ELECTRONIC GOVERNANCE (Government of A P), HYDERABAD | Jul 2007 | Jul 2012 | 4Y 11M
HEAD, TRAINING &amp; PLACEMENTS | NIT WARANGAL | Jul 2007 | May 2019 | 11Y 10M
REGISTRAR  | NIT WARANGAL | Mar 2015 | Feb 2016 | 0Y 10M
Chairman, Games Committee | NIT WARANGAL | Oct 2016 | Nov 2018 | 2Y 0M
HEAD CED | NIT WARANGAL | Aug 2018 | Aug 2020 | 1Y 11M
DEAN, PLANNING 7 DEVELOPMENT | NIT WARANGAL | Feb 2022 | Jul 2023 | 1Y 4M
DIRECTOR | RGUKT (IIIT-AP) NUZVID | Nov 2023 | Sep 2024 | 0Y 9M</t>
  </si>
  <si>
    <t>University of Santiago, Compostilla, Spain | teaching mobility
Warsaw Institute of Technology, Poland | teaching mobility
Prestina University, Kosova | Teaching Assignment</t>
  </si>
  <si>
    <t>Guide (6)</t>
  </si>
  <si>
    <t>International Conference on Innovative Trends in Civil Engineering for Sustainable Development | National Institute of Technology Warangal | Organised | Sep-2019
Biosphere - Contemporary Global Challenges | National Institute of Technology Warangal | Organised | Nov-2022
International Conference on Advanced Modeling Techniques for Sustainable Water Resources Management  | National Institute of Technology Warangal | Treasure and Member of the Organizing Committee  | Jan-2004
Two week course on Urban Stormwater Management - cosponsored by the German National Committee for the International Hydrology Programme of the UNESCO and the Operational Hydrology Programme of the WMO | National Institute of Technology Warangal | Coordinator | Feb-2000</t>
  </si>
  <si>
    <t>22-Aug-26 04:40 PM</t>
  </si>
  <si>
    <t>Praveen Badrinath</t>
  </si>
  <si>
    <t>praveenbadri@gmail.com</t>
  </si>
  <si>
    <t>10-May-1968</t>
  </si>
  <si>
    <t xml:space="preserve">English, Hindi,Tamil </t>
  </si>
  <si>
    <t>S BADRINATH</t>
  </si>
  <si>
    <t>103, Defence officers enclave, Dhaula Kuan Part 1, Delhi cantt, New Delhi 110010</t>
  </si>
  <si>
    <t>Major General, Retired</t>
  </si>
  <si>
    <t>Indian Army</t>
  </si>
  <si>
    <t>01-Oct-2023</t>
  </si>
  <si>
    <t>PhD | Osmania University | College of Defence Management, Secunderabad | 0.00 | 0.00 | 2027
Post Graduation | Osmania University | College of Defence Management, Secunderabad | 0.00 | 0.00 | 2018
Post Graduation | Osmania University | College of Defence Management, Secunderabad | 75.00 | 0.00 | 2014
Post Graduation | Madras University | Defence Services Staff College, Wellington | 75.00 | 0.00 | 2002
Graduation | Jawaharlal Nehru University | College of Military Engineering, Pune | 0.00 | 7.63 | 1998
Other | NICMAR | NICMAR, Pune | 0.00 | 0.00 | 2018
Graduation | Madras University | Vivekananda College, Chennai | 0.00 | 0.00 | 1989
Other | IIM Bangalore | IIM Bangalore | 0.00 | 0.00 | 2015
Other | IIM Bangalore | IIM Bangalore | 0.00 | 0.00 | 2016
Diploma | International Project Management Association | College of Defence Management | 0.00 | 0.00 | 2021</t>
  </si>
  <si>
    <t>Indian Army | Additional Military Secretary | Jun 1991 | May 2026 | 34Y 11M</t>
  </si>
  <si>
    <t>Additional Military Secretary | Indian Army | Jun 1991 | May 2026 | 34Y 11M</t>
  </si>
  <si>
    <t>United Nations (MONUC), Democratic Republic of Congo | I performed the duties of Civil Military Coordinator (CIMIC), coordinating humanitarian intervention and relief activities in the strife torn Democratic Republic of Congo.  The role was complex and it was a challenge to bring UN Staff, UN agencies, Intern</t>
  </si>
  <si>
    <t>I have retired as Major General in the Corps of Engineers of the Indian Army and served more than three distinguished decades leading challenging combat and civil engineering projects in active combat, difficult situations and terrain. I had the privilege</t>
  </si>
  <si>
    <t>Public Procurement | Ministry of Defence | Jun 2011 | Jun 2013 | I was deputed to Acquisition Wing of the Ministry of Defence and was responsible for processing cases of evaluation and compliance of defence related equipment. I have also been associated intimately with the revision and review of the Defence Acquisition</t>
  </si>
  <si>
    <t>Instructional Assignment | Indian Army | As a logical extension of pursuing learning, I have a flair for teaching and have been selected as an instructor several times in my career. It has been a matter of pride to be able to shape the minds of my military and civilian colleagues during my tenur | Jul 2013 | Jun 2022 | 8Y 11M</t>
  </si>
  <si>
    <t>Group of Governmental Experts | United Nations HQ, Geneva, Switzerland | Expert on Lethal Autonomous weapons | Oct-2022</t>
  </si>
  <si>
    <t>Technical: Positive, High
Managerial: a matter of habit, Successful and effective experience in Army , Successful and effective experience in Army , Experience in public finance and procurement
Corporate: Civil Military Coordination , Experience as Head of Faculty and Instructional duties, Experience as Head of Faculty
Leadership: High, High Dedication and Integrity, Strategic leadership experience, Military Leadership experience
Interpersonal: United Nations experience
Inter ministerial coordination for infrastructure projects and disaster management, High, Member of Institution of military Engineers
Description: I have been awarded Presidential award of Vishisht Seva Medal for meritorious service as well as commendation cards of Chief of Army Staff and Chief of Defence Staff.&amp;nbsp; I have also been awarded Medals twice for my written works at United Services Institution and by Engineer in Chief.
I have also been commended by United Nations for outstanding owrk in Civil Military relations.</t>
  </si>
  <si>
    <t>Lt Gen Ram Chander Tiwari | Army Commander Retired | tiwariramc@gmail.com | 9868216492</t>
  </si>
  <si>
    <t>General Upendra Dwivedi | Chief of Army Staff, Retired | upendra931@gmail.com | 9910255441</t>
  </si>
  <si>
    <t>Lt Gen Vikas Rohella | Engineer in Chief | dircoord-einc-army@nic.in | 9821107110</t>
  </si>
  <si>
    <t>22-Aug-26 05:54 PM</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</si>
</sst>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U11"/>
  <sheetViews>
    <sheetView tabSelected="1" workbookViewId="0" showGridLines="true" showRowColHeaders="1">
      <selection activeCell="A1" sqref="A1:Z1"/>
    </sheetView>
  </sheetViews>
  <sheetFormatPr defaultRowHeight="14.4" outlineLevelRow="0" outlineLevelCol="0"/>
  <sheetData>
    <row r="1" spans="1:4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row>
    <row r="2" spans="1:47">
      <c r="A2" t="s">
        <v>47</v>
      </c>
      <c r="B2" t="s">
        <v>48</v>
      </c>
      <c r="C2" t="s">
        <v>49</v>
      </c>
      <c r="D2" t="s">
        <v>50</v>
      </c>
      <c r="E2">
        <v>7894434142</v>
      </c>
      <c r="F2" t="s">
        <v>51</v>
      </c>
      <c r="G2" t="s">
        <v>52</v>
      </c>
      <c r="H2" t="s">
        <v>53</v>
      </c>
      <c r="I2" t="s">
        <v>54</v>
      </c>
      <c r="J2" t="s">
        <v>55</v>
      </c>
      <c r="K2" t="s">
        <v>56</v>
      </c>
      <c r="L2" t="s">
        <v>57</v>
      </c>
      <c r="M2" t="s">
        <v>58</v>
      </c>
      <c r="N2">
        <v>14</v>
      </c>
      <c r="O2" t="s">
        <v>59</v>
      </c>
      <c r="P2" t="s">
        <v>60</v>
      </c>
      <c r="T2" t="s">
        <v>60</v>
      </c>
      <c r="V2" t="s">
        <v>61</v>
      </c>
      <c r="W2" t="s">
        <v>62</v>
      </c>
      <c r="X2" t="s">
        <v>63</v>
      </c>
      <c r="Y2" t="s">
        <v>64</v>
      </c>
      <c r="Z2" t="s">
        <v>65</v>
      </c>
      <c r="AA2" t="s">
        <v>66</v>
      </c>
      <c r="AB2" t="s">
        <v>67</v>
      </c>
      <c r="AC2" t="s">
        <v>68</v>
      </c>
      <c r="AD2" t="s">
        <v>69</v>
      </c>
      <c r="AE2" t="s">
        <v>70</v>
      </c>
      <c r="AI2" t="s">
        <v>71</v>
      </c>
      <c r="AJ2" t="s">
        <v>72</v>
      </c>
      <c r="AN2" t="s">
        <v>73</v>
      </c>
      <c r="AO2" t="str">
        <f>HYPERLINK("https://nconnect.nicmar.ac.in/pdf/1241_resume_1778591587.pdf/Y2FyZWVy","View Resume")</f>
        <v>0</v>
      </c>
      <c r="AP2" t="str">
        <f>HYPERLINK("https://nconnect.nicmar.ac.in/pdf/1241_aadhar_1778591623.pdf/Y2FyZWVy","View Aadhar")</f>
        <v>0</v>
      </c>
      <c r="AQ2" t="str">
        <f>HYPERLINK("https://nconnect.nicmar.ac.in/pdf/1241_noc_certificate_1778591452.pdf/Y2FyZWVy","View NOC")</f>
        <v>0</v>
      </c>
      <c r="AR2" t="str">
        <f>HYPERLINK("https://nconnect.nicmar.ac.in/pdf/1241_research_publication_1778591793.pdf/Y2FyZWVy","View Research Publication")</f>
        <v>0</v>
      </c>
      <c r="AS2" t="str">
        <f>HYPERLINK("https://nconnect.nicmar.ac.in/pdf/1241_book_chapters_1778592046.pdf/Y2FyZWVy","View Book Chapters")</f>
        <v>0</v>
      </c>
      <c r="AT2" t="s">
        <v>73</v>
      </c>
      <c r="AU2" t="s">
        <v>74</v>
      </c>
    </row>
    <row r="3" spans="1:47">
      <c r="A3" t="s">
        <v>47</v>
      </c>
      <c r="B3" t="s">
        <v>48</v>
      </c>
      <c r="C3" t="s">
        <v>75</v>
      </c>
      <c r="D3" t="s">
        <v>76</v>
      </c>
      <c r="E3">
        <v>9160040177</v>
      </c>
      <c r="F3" t="s">
        <v>51</v>
      </c>
      <c r="G3" t="s">
        <v>77</v>
      </c>
      <c r="H3" t="s">
        <v>53</v>
      </c>
      <c r="I3" t="s">
        <v>78</v>
      </c>
      <c r="J3" t="s">
        <v>79</v>
      </c>
      <c r="K3" t="s">
        <v>80</v>
      </c>
      <c r="L3" t="s">
        <v>81</v>
      </c>
      <c r="M3" t="s">
        <v>82</v>
      </c>
      <c r="N3">
        <v>14</v>
      </c>
      <c r="O3" t="s">
        <v>83</v>
      </c>
      <c r="P3" t="s">
        <v>60</v>
      </c>
      <c r="T3" t="s">
        <v>60</v>
      </c>
      <c r="V3" t="s">
        <v>84</v>
      </c>
      <c r="W3" t="s">
        <v>85</v>
      </c>
      <c r="X3" t="s">
        <v>86</v>
      </c>
      <c r="Y3" t="s">
        <v>87</v>
      </c>
      <c r="Z3" t="s">
        <v>88</v>
      </c>
      <c r="AA3" t="s">
        <v>89</v>
      </c>
      <c r="AB3" t="s">
        <v>90</v>
      </c>
      <c r="AC3" t="s">
        <v>91</v>
      </c>
      <c r="AD3" t="s">
        <v>92</v>
      </c>
      <c r="AE3" t="s">
        <v>93</v>
      </c>
      <c r="AF3" t="s">
        <v>94</v>
      </c>
      <c r="AG3" t="s">
        <v>95</v>
      </c>
      <c r="AH3" t="s">
        <v>96</v>
      </c>
      <c r="AI3" t="s">
        <v>97</v>
      </c>
      <c r="AJ3" t="s">
        <v>98</v>
      </c>
      <c r="AK3" t="s">
        <v>99</v>
      </c>
      <c r="AL3" t="s">
        <v>100</v>
      </c>
      <c r="AN3" t="str">
        <f>HYPERLINK("https://nconnect.nicmar.ac.in/storage/profile/6a7bb62a90539.png","Download")</f>
        <v>0</v>
      </c>
      <c r="AO3" t="str">
        <f>HYPERLINK("https://nconnect.nicmar.ac.in/pdf/1325_resume_1787254155.pdf/Y2FyZWVy","View Resume")</f>
        <v>0</v>
      </c>
      <c r="AP3" t="str">
        <f>HYPERLINK("https://nconnect.nicmar.ac.in/pdf/1325_aadhar_1787254244.jpg/Y2FyZWVy","View Aadhar")</f>
        <v>0</v>
      </c>
      <c r="AQ3" t="str">
        <f>HYPERLINK("https://nconnect.nicmar.ac.in/pdf/1325_noc_certificate_1787257722.pdf/Y2FyZWVy","View NOC")</f>
        <v>0</v>
      </c>
      <c r="AR3" t="str">
        <f>HYPERLINK("https://nconnect.nicmar.ac.in/pdf/1325_research_publication_1787257768.pdf/Y2FyZWVy","View Research Publication")</f>
        <v>0</v>
      </c>
      <c r="AS3" t="str">
        <f>HYPERLINK("https://nconnect.nicmar.ac.in/pdf/1325_book_chapters_1787256250.pdf/Y2FyZWVy","View Book Chapters")</f>
        <v>0</v>
      </c>
      <c r="AT3" t="str">
        <f>HYPERLINK("https://nconnect.nicmar.ac.in/pdf/1325_other_1787256541.pdf/Y2FyZWVy","View Other Document")</f>
        <v>0</v>
      </c>
      <c r="AU3" t="s">
        <v>101</v>
      </c>
    </row>
    <row r="4" spans="1:47">
      <c r="A4" t="s">
        <v>47</v>
      </c>
      <c r="B4" t="s">
        <v>48</v>
      </c>
      <c r="C4" t="s">
        <v>102</v>
      </c>
      <c r="D4" t="s">
        <v>103</v>
      </c>
      <c r="E4">
        <v>9969259751</v>
      </c>
      <c r="F4" t="s">
        <v>51</v>
      </c>
      <c r="G4" t="s">
        <v>104</v>
      </c>
      <c r="H4" t="s">
        <v>53</v>
      </c>
      <c r="I4" t="s">
        <v>105</v>
      </c>
      <c r="J4" t="s">
        <v>106</v>
      </c>
      <c r="K4" t="s">
        <v>107</v>
      </c>
      <c r="L4" t="s">
        <v>108</v>
      </c>
      <c r="M4" t="s">
        <v>109</v>
      </c>
      <c r="N4">
        <v>1</v>
      </c>
      <c r="O4" t="s">
        <v>110</v>
      </c>
      <c r="P4" t="s">
        <v>60</v>
      </c>
      <c r="T4" t="s">
        <v>60</v>
      </c>
      <c r="V4" t="s">
        <v>111</v>
      </c>
      <c r="W4" t="s">
        <v>112</v>
      </c>
      <c r="X4" t="s">
        <v>113</v>
      </c>
      <c r="Y4" t="s">
        <v>114</v>
      </c>
      <c r="AA4" t="s">
        <v>115</v>
      </c>
      <c r="AD4" t="s">
        <v>116</v>
      </c>
      <c r="AE4" t="s">
        <v>117</v>
      </c>
      <c r="AF4" t="s">
        <v>118</v>
      </c>
      <c r="AG4" t="s">
        <v>119</v>
      </c>
      <c r="AI4" t="s">
        <v>120</v>
      </c>
      <c r="AJ4" t="s">
        <v>121</v>
      </c>
      <c r="AK4" t="s">
        <v>122</v>
      </c>
      <c r="AL4" t="s">
        <v>123</v>
      </c>
      <c r="AN4" t="s">
        <v>73</v>
      </c>
      <c r="AO4" t="str">
        <f>HYPERLINK("https://nconnect.nicmar.ac.in/pdf/1252_resume_1778754877.pdf/Y2FyZWVy","View Resume")</f>
        <v>0</v>
      </c>
      <c r="AP4" t="str">
        <f>HYPERLINK("https://nconnect.nicmar.ac.in/pdf/1252_aadhar_1778754902.pdf/Y2FyZWVy","View Aadhar")</f>
        <v>0</v>
      </c>
      <c r="AQ4" t="str">
        <f>HYPERLINK("https://nconnect.nicmar.ac.in/pdf/1252_noc_certificate_1778755649.pdf/Y2FyZWVy","View NOC")</f>
        <v>0</v>
      </c>
      <c r="AR4" t="str">
        <f>HYPERLINK("https://nconnect.nicmar.ac.in/pdf/1252_research_publication_1778755373.pdf/Y2FyZWVy","View Research Publication")</f>
        <v>0</v>
      </c>
      <c r="AS4" t="str">
        <f>HYPERLINK("https://nconnect.nicmar.ac.in/pdf/1252_book_chapters_1778755410.pdf/Y2FyZWVy","View Book Chapters")</f>
        <v>0</v>
      </c>
      <c r="AT4" t="s">
        <v>73</v>
      </c>
      <c r="AU4" t="s">
        <v>124</v>
      </c>
    </row>
    <row r="5" spans="1:47">
      <c r="A5" t="s">
        <v>47</v>
      </c>
      <c r="B5" t="s">
        <v>48</v>
      </c>
      <c r="C5" t="s">
        <v>125</v>
      </c>
      <c r="D5" t="s">
        <v>126</v>
      </c>
      <c r="E5">
        <v>9341240724</v>
      </c>
      <c r="F5" t="s">
        <v>51</v>
      </c>
      <c r="G5" t="s">
        <v>127</v>
      </c>
      <c r="H5" t="s">
        <v>53</v>
      </c>
      <c r="I5" t="s">
        <v>128</v>
      </c>
      <c r="J5" t="s">
        <v>129</v>
      </c>
      <c r="K5" t="s">
        <v>130</v>
      </c>
      <c r="L5" t="s">
        <v>131</v>
      </c>
      <c r="M5" t="s">
        <v>132</v>
      </c>
      <c r="N5">
        <v>17</v>
      </c>
      <c r="O5" t="s">
        <v>133</v>
      </c>
      <c r="P5" t="s">
        <v>60</v>
      </c>
      <c r="T5" t="s">
        <v>60</v>
      </c>
      <c r="V5" t="s">
        <v>134</v>
      </c>
      <c r="W5" t="s">
        <v>135</v>
      </c>
      <c r="X5" t="s">
        <v>136</v>
      </c>
      <c r="Y5" t="s">
        <v>137</v>
      </c>
      <c r="Z5" t="s">
        <v>138</v>
      </c>
      <c r="AA5" t="s">
        <v>139</v>
      </c>
      <c r="AB5" t="s">
        <v>140</v>
      </c>
      <c r="AC5" t="s">
        <v>141</v>
      </c>
      <c r="AD5" t="s">
        <v>142</v>
      </c>
      <c r="AE5" t="s">
        <v>143</v>
      </c>
      <c r="AF5" t="s">
        <v>144</v>
      </c>
      <c r="AG5" t="s">
        <v>145</v>
      </c>
      <c r="AH5" t="s">
        <v>146</v>
      </c>
      <c r="AI5" t="s">
        <v>147</v>
      </c>
      <c r="AJ5" t="s">
        <v>148</v>
      </c>
      <c r="AK5" t="s">
        <v>149</v>
      </c>
      <c r="AN5" t="str">
        <f>HYPERLINK("https://nconnect.nicmar.ac.in/storage/profile/6a84322ad77dd.png","Download")</f>
        <v>0</v>
      </c>
      <c r="AO5" t="str">
        <f>HYPERLINK("https://nconnect.nicmar.ac.in/pdf/1290_resume_1787137321.pdf/Y2FyZWVy","View Resume")</f>
        <v>0</v>
      </c>
      <c r="AP5" t="str">
        <f>HYPERLINK("https://nconnect.nicmar.ac.in/pdf/1290_aadhar_1786277987.jpeg/Y2FyZWVy","View Aadhar")</f>
        <v>0</v>
      </c>
      <c r="AQ5" t="str">
        <f>HYPERLINK("https://nconnect.nicmar.ac.in/pdf/1290_noc_certificate_1787227406.pdf/Y2FyZWVy","View NOC")</f>
        <v>0</v>
      </c>
      <c r="AR5" t="str">
        <f>HYPERLINK("https://nconnect.nicmar.ac.in/pdf/1290_research_publication_1787137299.pdf/Y2FyZWVy","View Research Publication")</f>
        <v>0</v>
      </c>
      <c r="AS5" t="str">
        <f>HYPERLINK("https://nconnect.nicmar.ac.in/pdf/1290_book_chapters_1787137337.pdf/Y2FyZWVy","View Book Chapters")</f>
        <v>0</v>
      </c>
      <c r="AT5" t="str">
        <f>HYPERLINK("https://nconnect.nicmar.ac.in/pdf/1290_other_1787136706.pdf/Y2FyZWVy","View Other Document")</f>
        <v>0</v>
      </c>
      <c r="AU5" t="s">
        <v>150</v>
      </c>
    </row>
    <row r="6" spans="1:47">
      <c r="A6" t="s">
        <v>47</v>
      </c>
      <c r="B6" t="s">
        <v>48</v>
      </c>
      <c r="C6" t="s">
        <v>151</v>
      </c>
      <c r="D6" t="s">
        <v>152</v>
      </c>
      <c r="E6">
        <v>9886127398</v>
      </c>
      <c r="F6" t="s">
        <v>51</v>
      </c>
      <c r="G6" t="s">
        <v>153</v>
      </c>
      <c r="H6" t="s">
        <v>53</v>
      </c>
      <c r="I6" t="s">
        <v>154</v>
      </c>
      <c r="J6" t="s">
        <v>155</v>
      </c>
      <c r="K6" t="s">
        <v>156</v>
      </c>
      <c r="L6" t="s">
        <v>157</v>
      </c>
      <c r="M6" t="s">
        <v>158</v>
      </c>
      <c r="N6">
        <v>14</v>
      </c>
      <c r="O6" t="s">
        <v>159</v>
      </c>
      <c r="P6" t="s">
        <v>60</v>
      </c>
      <c r="T6" t="s">
        <v>60</v>
      </c>
      <c r="V6" t="s">
        <v>160</v>
      </c>
      <c r="W6" t="s">
        <v>161</v>
      </c>
      <c r="X6" t="s">
        <v>162</v>
      </c>
      <c r="Y6" t="s">
        <v>163</v>
      </c>
      <c r="Z6" t="s">
        <v>164</v>
      </c>
      <c r="AA6" t="s">
        <v>165</v>
      </c>
      <c r="AB6" t="s">
        <v>166</v>
      </c>
      <c r="AC6" t="s">
        <v>167</v>
      </c>
      <c r="AD6" t="s">
        <v>168</v>
      </c>
      <c r="AE6" t="s">
        <v>169</v>
      </c>
      <c r="AF6" t="s">
        <v>170</v>
      </c>
      <c r="AG6" t="s">
        <v>171</v>
      </c>
      <c r="AH6" t="s">
        <v>172</v>
      </c>
      <c r="AI6" t="s">
        <v>173</v>
      </c>
      <c r="AJ6" t="s">
        <v>174</v>
      </c>
      <c r="AK6" t="s">
        <v>175</v>
      </c>
      <c r="AL6" t="s">
        <v>176</v>
      </c>
      <c r="AM6" t="s">
        <v>177</v>
      </c>
      <c r="AN6" t="str">
        <f>HYPERLINK("https://nconnect.nicmar.ac.in/storage/profile/6a82b8af68255.png","Download")</f>
        <v>0</v>
      </c>
      <c r="AO6" t="str">
        <f>HYPERLINK("https://nconnect.nicmar.ac.in/pdf/1349_resume_1787306441.pdf/Y2FyZWVy","View Resume")</f>
        <v>0</v>
      </c>
      <c r="AP6" t="str">
        <f>HYPERLINK("https://nconnect.nicmar.ac.in/pdf/1349_aadhar_1787137572.pdf/Y2FyZWVy","View Aadhar")</f>
        <v>0</v>
      </c>
      <c r="AQ6" t="str">
        <f>HYPERLINK("https://nconnect.nicmar.ac.in/pdf/1349_noc_certificate_1787373497.pdf/Y2FyZWVy","View NOC")</f>
        <v>0</v>
      </c>
      <c r="AR6" t="str">
        <f>HYPERLINK("https://nconnect.nicmar.ac.in/pdf/1349_research_publication_1787138442.pdf/Y2FyZWVy","View Research Publication")</f>
        <v>0</v>
      </c>
      <c r="AS6" t="str">
        <f>HYPERLINK("https://nconnect.nicmar.ac.in/pdf/1349_book_chapters_1787138938.pdf/Y2FyZWVy","View Book Chapters")</f>
        <v>0</v>
      </c>
      <c r="AT6" t="str">
        <f>HYPERLINK("https://nconnect.nicmar.ac.in/pdf/1349_other_1787214852.pdf/Y2FyZWVy","View Other Document")</f>
        <v>0</v>
      </c>
      <c r="AU6" t="s">
        <v>178</v>
      </c>
    </row>
    <row r="7" spans="1:47">
      <c r="A7" t="s">
        <v>47</v>
      </c>
      <c r="B7" t="s">
        <v>48</v>
      </c>
      <c r="C7" t="s">
        <v>179</v>
      </c>
      <c r="D7" t="s">
        <v>180</v>
      </c>
      <c r="E7">
        <v>9949485554</v>
      </c>
      <c r="F7" t="s">
        <v>51</v>
      </c>
      <c r="G7" t="s">
        <v>181</v>
      </c>
      <c r="H7" t="s">
        <v>53</v>
      </c>
      <c r="I7" t="s">
        <v>182</v>
      </c>
      <c r="J7" t="s">
        <v>183</v>
      </c>
      <c r="K7" t="s">
        <v>184</v>
      </c>
      <c r="L7" t="s">
        <v>185</v>
      </c>
      <c r="M7" t="s">
        <v>186</v>
      </c>
      <c r="N7" t="s">
        <v>187</v>
      </c>
      <c r="O7" t="s">
        <v>188</v>
      </c>
      <c r="P7" t="s">
        <v>60</v>
      </c>
      <c r="T7" t="s">
        <v>60</v>
      </c>
      <c r="V7" t="s">
        <v>189</v>
      </c>
      <c r="W7" t="s">
        <v>190</v>
      </c>
      <c r="X7" t="s">
        <v>191</v>
      </c>
      <c r="Y7" t="s">
        <v>192</v>
      </c>
      <c r="Z7" t="s">
        <v>193</v>
      </c>
      <c r="AA7" t="s">
        <v>194</v>
      </c>
      <c r="AB7" t="s">
        <v>195</v>
      </c>
      <c r="AC7" t="s">
        <v>196</v>
      </c>
      <c r="AD7" t="s">
        <v>197</v>
      </c>
      <c r="AE7" t="s">
        <v>198</v>
      </c>
      <c r="AF7" t="s">
        <v>199</v>
      </c>
      <c r="AG7" t="s">
        <v>200</v>
      </c>
      <c r="AH7" t="s">
        <v>201</v>
      </c>
      <c r="AI7" t="s">
        <v>202</v>
      </c>
      <c r="AJ7" t="s">
        <v>203</v>
      </c>
      <c r="AK7" t="s">
        <v>204</v>
      </c>
      <c r="AL7" t="s">
        <v>205</v>
      </c>
      <c r="AM7" t="s">
        <v>206</v>
      </c>
      <c r="AN7" t="str">
        <f>HYPERLINK("https://nconnect.nicmar.ac.in/storage/profile/6a86e61e1f688.png","Download")</f>
        <v>0</v>
      </c>
      <c r="AO7" t="str">
        <f>HYPERLINK("https://nconnect.nicmar.ac.in/pdf/1353_resume_1787232867.pdf/Y2FyZWVy","View Resume")</f>
        <v>0</v>
      </c>
      <c r="AP7" t="str">
        <f>HYPERLINK("https://nconnect.nicmar.ac.in/pdf/1353_aadhar_1787372165.pdf/Y2FyZWVy","View Aadhar")</f>
        <v>0</v>
      </c>
      <c r="AQ7" t="str">
        <f>HYPERLINK("https://nconnect.nicmar.ac.in/pdf/1353_noc_certificate_1787372184.pdf/Y2FyZWVy","View NOC")</f>
        <v>0</v>
      </c>
      <c r="AR7" t="str">
        <f>HYPERLINK("https://nconnect.nicmar.ac.in/pdf/1353_research_publication_1787233289.pdf/Y2FyZWVy","View Research Publication")</f>
        <v>0</v>
      </c>
      <c r="AS7" t="str">
        <f>HYPERLINK("https://nconnect.nicmar.ac.in/pdf/1353_book_chapters_1787233662.pdf/Y2FyZWVy","View Book Chapters")</f>
        <v>0</v>
      </c>
      <c r="AT7" t="str">
        <f>HYPERLINK("https://nconnect.nicmar.ac.in/pdf/1353_other_1787372639.pdf/Y2FyZWVy","View Other Document")</f>
        <v>0</v>
      </c>
      <c r="AU7" t="s">
        <v>207</v>
      </c>
    </row>
    <row r="8" spans="1:47">
      <c r="A8" t="s">
        <v>47</v>
      </c>
      <c r="B8" t="s">
        <v>48</v>
      </c>
      <c r="C8" t="s">
        <v>208</v>
      </c>
      <c r="D8" t="s">
        <v>209</v>
      </c>
      <c r="E8">
        <v>9872005961</v>
      </c>
      <c r="F8" t="s">
        <v>51</v>
      </c>
      <c r="G8" t="s">
        <v>210</v>
      </c>
      <c r="H8" t="s">
        <v>53</v>
      </c>
      <c r="I8" t="s">
        <v>211</v>
      </c>
      <c r="J8" t="s">
        <v>212</v>
      </c>
      <c r="K8" t="s">
        <v>213</v>
      </c>
      <c r="L8" t="s">
        <v>214</v>
      </c>
      <c r="M8" t="s">
        <v>215</v>
      </c>
      <c r="N8">
        <v>14</v>
      </c>
      <c r="O8" t="s">
        <v>216</v>
      </c>
      <c r="P8" t="s">
        <v>60</v>
      </c>
      <c r="T8" t="s">
        <v>60</v>
      </c>
      <c r="V8" t="s">
        <v>217</v>
      </c>
      <c r="W8" t="s">
        <v>218</v>
      </c>
      <c r="X8" t="s">
        <v>219</v>
      </c>
      <c r="Y8" t="s">
        <v>220</v>
      </c>
      <c r="Z8" t="s">
        <v>221</v>
      </c>
      <c r="AA8" t="s">
        <v>222</v>
      </c>
      <c r="AB8" t="s">
        <v>223</v>
      </c>
      <c r="AD8" t="s">
        <v>224</v>
      </c>
      <c r="AE8" t="s">
        <v>225</v>
      </c>
      <c r="AF8" t="s">
        <v>226</v>
      </c>
      <c r="AG8" t="s">
        <v>227</v>
      </c>
      <c r="AH8" t="s">
        <v>228</v>
      </c>
      <c r="AI8" t="s">
        <v>229</v>
      </c>
      <c r="AJ8" t="s">
        <v>230</v>
      </c>
      <c r="AK8" t="s">
        <v>231</v>
      </c>
      <c r="AN8" t="str">
        <f>HYPERLINK("https://nconnect.nicmar.ac.in/storage/profile/69ca154246884.png","Download")</f>
        <v>0</v>
      </c>
      <c r="AO8" t="str">
        <f>HYPERLINK("https://nconnect.nicmar.ac.in/pdf/1182_resume_1787378734.pdf/Y2FyZWVy","View Resume")</f>
        <v>0</v>
      </c>
      <c r="AP8" t="str">
        <f>HYPERLINK("https://nconnect.nicmar.ac.in/pdf/1182_aadhar_1787379237.pdf/Y2FyZWVy","View Aadhar")</f>
        <v>0</v>
      </c>
      <c r="AQ8" t="str">
        <f>HYPERLINK("https://nconnect.nicmar.ac.in/pdf/1182_noc_certificate_1787379261.pdf/Y2FyZWVy","View NOC")</f>
        <v>0</v>
      </c>
      <c r="AR8" t="str">
        <f>HYPERLINK("https://nconnect.nicmar.ac.in/pdf/1182_research_publication_1787379318.pdf/Y2FyZWVy","View Research Publication")</f>
        <v>0</v>
      </c>
      <c r="AS8" t="str">
        <f>HYPERLINK("https://nconnect.nicmar.ac.in/pdf/1182_book_chapters_1787379556.pdf/Y2FyZWVy","View Book Chapters")</f>
        <v>0</v>
      </c>
      <c r="AT8" t="str">
        <f>HYPERLINK("https://nconnect.nicmar.ac.in/pdf/1182_other_1775024436.pdf/Y2FyZWVy","View Other Document")</f>
        <v>0</v>
      </c>
      <c r="AU8" t="s">
        <v>232</v>
      </c>
    </row>
    <row r="9" spans="1:47">
      <c r="A9" t="s">
        <v>47</v>
      </c>
      <c r="B9" t="s">
        <v>48</v>
      </c>
      <c r="C9" t="s">
        <v>233</v>
      </c>
      <c r="D9" t="s">
        <v>234</v>
      </c>
      <c r="E9">
        <v>9910613637</v>
      </c>
      <c r="F9" t="s">
        <v>51</v>
      </c>
      <c r="G9" t="s">
        <v>235</v>
      </c>
      <c r="H9" t="s">
        <v>53</v>
      </c>
      <c r="I9" t="s">
        <v>236</v>
      </c>
      <c r="J9" t="s">
        <v>237</v>
      </c>
      <c r="K9" t="s">
        <v>238</v>
      </c>
      <c r="L9" t="s">
        <v>239</v>
      </c>
      <c r="M9" t="s">
        <v>240</v>
      </c>
      <c r="N9" t="s">
        <v>241</v>
      </c>
      <c r="O9" t="s">
        <v>242</v>
      </c>
      <c r="P9" t="s">
        <v>60</v>
      </c>
      <c r="T9" t="s">
        <v>60</v>
      </c>
      <c r="V9" t="s">
        <v>243</v>
      </c>
      <c r="W9" t="s">
        <v>244</v>
      </c>
      <c r="X9" t="s">
        <v>245</v>
      </c>
      <c r="Z9" t="s">
        <v>246</v>
      </c>
      <c r="AA9" t="s">
        <v>247</v>
      </c>
      <c r="AB9" t="s">
        <v>248</v>
      </c>
      <c r="AC9" t="s">
        <v>249</v>
      </c>
      <c r="AJ9" t="s">
        <v>250</v>
      </c>
      <c r="AK9" t="s">
        <v>251</v>
      </c>
      <c r="AL9" t="s">
        <v>252</v>
      </c>
      <c r="AM9" t="s">
        <v>253</v>
      </c>
      <c r="AN9" t="str">
        <f>HYPERLINK("https://nconnect.nicmar.ac.in/storage/profile/6a799343afa24.png","Download")</f>
        <v>0</v>
      </c>
      <c r="AO9" t="str">
        <f>HYPERLINK("https://nconnect.nicmar.ac.in/pdf/1294_resume_1787332193.pdf/Y2FyZWVy","View Resume")</f>
        <v>0</v>
      </c>
      <c r="AP9" t="str">
        <f>HYPERLINK("https://nconnect.nicmar.ac.in/pdf/1294_aadhar_1786446199.pdf/Y2FyZWVy","View Aadhar")</f>
        <v>0</v>
      </c>
      <c r="AQ9" t="str">
        <f>HYPERLINK("https://nconnect.nicmar.ac.in/pdf/1294_noc_certificate_1786779335.pdf/Y2FyZWVy","View NOC")</f>
        <v>0</v>
      </c>
      <c r="AR9" t="str">
        <f>HYPERLINK("https://nconnect.nicmar.ac.in/pdf/1294_research_publication_1786773649.pdf/Y2FyZWVy","View Research Publication")</f>
        <v>0</v>
      </c>
      <c r="AS9" t="str">
        <f>HYPERLINK("https://nconnect.nicmar.ac.in/pdf/1294_book_chapters_1786773618.pdf/Y2FyZWVy","View Book Chapters")</f>
        <v>0</v>
      </c>
      <c r="AT9" t="str">
        <f>HYPERLINK("https://nconnect.nicmar.ac.in/pdf/1294_other_1787138883.pdf/Y2FyZWVy","View Other Document")</f>
        <v>0</v>
      </c>
      <c r="AU9" t="s">
        <v>254</v>
      </c>
    </row>
    <row r="10" spans="1:47">
      <c r="A10" t="s">
        <v>47</v>
      </c>
      <c r="B10" t="s">
        <v>48</v>
      </c>
      <c r="C10" t="s">
        <v>255</v>
      </c>
      <c r="D10" t="s">
        <v>256</v>
      </c>
      <c r="E10">
        <v>9908132001</v>
      </c>
      <c r="F10" t="s">
        <v>51</v>
      </c>
      <c r="G10" t="s">
        <v>257</v>
      </c>
      <c r="H10" t="s">
        <v>53</v>
      </c>
      <c r="I10" t="s">
        <v>258</v>
      </c>
      <c r="J10" t="s">
        <v>259</v>
      </c>
      <c r="K10" t="s">
        <v>260</v>
      </c>
      <c r="L10" t="s">
        <v>261</v>
      </c>
      <c r="M10" t="s">
        <v>262</v>
      </c>
      <c r="N10" t="s">
        <v>263</v>
      </c>
      <c r="O10" t="s">
        <v>264</v>
      </c>
      <c r="P10" t="s">
        <v>60</v>
      </c>
      <c r="T10" t="s">
        <v>60</v>
      </c>
      <c r="V10" t="s">
        <v>265</v>
      </c>
      <c r="W10" t="s">
        <v>266</v>
      </c>
      <c r="X10" t="s">
        <v>267</v>
      </c>
      <c r="Y10" t="s">
        <v>268</v>
      </c>
      <c r="Z10" t="s">
        <v>269</v>
      </c>
      <c r="AA10" t="s">
        <v>270</v>
      </c>
      <c r="AC10" t="s">
        <v>271</v>
      </c>
      <c r="AG10" t="s">
        <v>272</v>
      </c>
      <c r="AI10" t="s">
        <v>273</v>
      </c>
      <c r="AN10" t="str">
        <f>HYPERLINK("https://nconnect.nicmar.ac.in/storage/profile/6a796809710d0.png","Download")</f>
        <v>0</v>
      </c>
      <c r="AO10" t="str">
        <f>HYPERLINK("https://nconnect.nicmar.ac.in/pdf/1295_resume_1787393722.pdf/Y2FyZWVy","View Resume")</f>
        <v>0</v>
      </c>
      <c r="AP10" t="str">
        <f>HYPERLINK("https://nconnect.nicmar.ac.in/pdf/1295_aadhar_1787392953.pdf/Y2FyZWVy","View Aadhar")</f>
        <v>0</v>
      </c>
      <c r="AQ10" t="str">
        <f>HYPERLINK("https://nconnect.nicmar.ac.in/pdf/1295_noc_certificate_1787394286.pdf/Y2FyZWVy","View NOC")</f>
        <v>0</v>
      </c>
      <c r="AR10" t="str">
        <f>HYPERLINK("https://nconnect.nicmar.ac.in/pdf/1295_research_publication_1787393743.pdf/Y2FyZWVy","View Research Publication")</f>
        <v>0</v>
      </c>
      <c r="AS10" t="str">
        <f>HYPERLINK("https://nconnect.nicmar.ac.in/pdf/1295_book_chapters_1787393764.pdf/Y2FyZWVy","View Book Chapters")</f>
        <v>0</v>
      </c>
      <c r="AT10" t="str">
        <f>HYPERLINK("https://nconnect.nicmar.ac.in/pdf/1295_other_1787397006.pdf/Y2FyZWVy","View Other Document")</f>
        <v>0</v>
      </c>
      <c r="AU10" t="s">
        <v>274</v>
      </c>
    </row>
    <row r="11" spans="1:47">
      <c r="A11" t="s">
        <v>47</v>
      </c>
      <c r="B11" t="s">
        <v>48</v>
      </c>
      <c r="C11" t="s">
        <v>275</v>
      </c>
      <c r="D11" t="s">
        <v>276</v>
      </c>
      <c r="E11">
        <v>8297335252</v>
      </c>
      <c r="F11" t="s">
        <v>51</v>
      </c>
      <c r="G11" t="s">
        <v>277</v>
      </c>
      <c r="H11" t="s">
        <v>53</v>
      </c>
      <c r="I11" t="s">
        <v>278</v>
      </c>
      <c r="J11" t="s">
        <v>279</v>
      </c>
      <c r="K11" t="s">
        <v>280</v>
      </c>
      <c r="L11" t="s">
        <v>281</v>
      </c>
      <c r="M11" t="s">
        <v>282</v>
      </c>
      <c r="N11">
        <v>14</v>
      </c>
      <c r="O11" t="s">
        <v>283</v>
      </c>
      <c r="P11" t="s">
        <v>60</v>
      </c>
      <c r="T11" t="s">
        <v>60</v>
      </c>
      <c r="V11" t="s">
        <v>284</v>
      </c>
      <c r="W11" t="s">
        <v>285</v>
      </c>
      <c r="X11" t="s">
        <v>86</v>
      </c>
      <c r="AA11" t="s">
        <v>286</v>
      </c>
      <c r="AC11" t="s">
        <v>287</v>
      </c>
      <c r="AD11" t="s">
        <v>288</v>
      </c>
      <c r="AF11" t="s">
        <v>289</v>
      </c>
      <c r="AH11" t="s">
        <v>290</v>
      </c>
      <c r="AI11" t="s">
        <v>291</v>
      </c>
      <c r="AJ11" t="s">
        <v>292</v>
      </c>
      <c r="AK11" t="s">
        <v>293</v>
      </c>
      <c r="AL11" t="s">
        <v>294</v>
      </c>
      <c r="AM11" t="s">
        <v>295</v>
      </c>
      <c r="AN11" t="str">
        <f>HYPERLINK("https://nconnect.nicmar.ac.in/storage/profile/6a87fae42014f.png","Download")</f>
        <v>0</v>
      </c>
      <c r="AO11" t="str">
        <f>HYPERLINK("https://nconnect.nicmar.ac.in/pdf/1354_resume_1787310549.pdf/Y2FyZWVy","View Resume")</f>
        <v>0</v>
      </c>
      <c r="AP11" t="str">
        <f>HYPERLINK("https://nconnect.nicmar.ac.in/pdf/1354_aadhar_1787310563.pdf/Y2FyZWVy","View Aadhar")</f>
        <v>0</v>
      </c>
      <c r="AQ11" t="str">
        <f>HYPERLINK("https://nconnect.nicmar.ac.in/pdf/1354_noc_certificate_1787401411.pdf/Y2FyZWVy","View NOC")</f>
        <v>0</v>
      </c>
      <c r="AR11" t="str">
        <f>HYPERLINK("https://nconnect.nicmar.ac.in/pdf/1354_research_publication_1787400503.pdf/Y2FyZWVy","View Research Publication")</f>
        <v>0</v>
      </c>
      <c r="AS11" t="str">
        <f>HYPERLINK("https://nconnect.nicmar.ac.in/pdf/1354_book_chapters_1787400717.pdf/Y2FyZWVy","View Book Chapters")</f>
        <v>0</v>
      </c>
      <c r="AT11" t="str">
        <f>HYPERLINK("https://nconnect.nicmar.ac.in/pdf/1354_other_1787310619.pdf/Y2FyZWVy","View Other Document")</f>
        <v>0</v>
      </c>
      <c r="AU11"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2026-08-23T10:56:41+05:30</dcterms:created>
  <dcterms:modified xsi:type="dcterms:W3CDTF">2026-08-23T10:56:41+05:30</dcterms:modified>
  <dc:title>Untitled Spreadsheet</dc:title>
  <dc:description/>
  <dc:subject/>
  <cp:keywords/>
  <cp:category/>
</cp:coreProperties>
</file>